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.ISON\Desktop\"/>
    </mc:Choice>
  </mc:AlternateContent>
  <bookViews>
    <workbookView xWindow="0" yWindow="0" windowWidth="12615" windowHeight="10305" activeTab="1"/>
  </bookViews>
  <sheets>
    <sheet name="Data Template" sheetId="1" r:id="rId1"/>
    <sheet name="North Georgia" sheetId="5" r:id="rId2"/>
    <sheet name="Controls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71" i="5" l="1"/>
  <c r="P471" i="5"/>
  <c r="P470" i="5"/>
  <c r="O470" i="5" l="1"/>
  <c r="P469" i="5"/>
  <c r="O469" i="5"/>
  <c r="P468" i="5"/>
  <c r="O468" i="5"/>
  <c r="P467" i="5"/>
  <c r="O467" i="5"/>
  <c r="P466" i="5"/>
  <c r="O466" i="5"/>
  <c r="P465" i="5"/>
  <c r="O465" i="5"/>
  <c r="P464" i="5"/>
  <c r="O464" i="5"/>
  <c r="P463" i="5"/>
  <c r="O463" i="5"/>
  <c r="P462" i="5"/>
  <c r="O462" i="5"/>
  <c r="P461" i="5"/>
  <c r="O461" i="5"/>
  <c r="P460" i="5"/>
  <c r="O460" i="5"/>
  <c r="P459" i="5"/>
  <c r="O459" i="5"/>
  <c r="P458" i="5"/>
  <c r="O458" i="5"/>
  <c r="P457" i="5"/>
  <c r="O457" i="5"/>
  <c r="P456" i="5"/>
  <c r="O456" i="5"/>
  <c r="P455" i="5"/>
  <c r="O455" i="5"/>
  <c r="P454" i="5"/>
  <c r="O454" i="5"/>
  <c r="P453" i="5"/>
  <c r="O453" i="5"/>
  <c r="P452" i="5"/>
  <c r="O452" i="5"/>
  <c r="P451" i="5"/>
  <c r="O451" i="5"/>
  <c r="P450" i="5"/>
  <c r="O450" i="5"/>
  <c r="P449" i="5"/>
  <c r="O449" i="5"/>
  <c r="P448" i="5"/>
  <c r="O448" i="5"/>
  <c r="P447" i="5"/>
  <c r="O447" i="5"/>
  <c r="P446" i="5"/>
  <c r="O446" i="5"/>
  <c r="P445" i="5"/>
  <c r="O445" i="5"/>
  <c r="P444" i="5"/>
  <c r="O444" i="5"/>
  <c r="P443" i="5"/>
  <c r="O443" i="5"/>
  <c r="P442" i="5"/>
  <c r="O442" i="5"/>
  <c r="P441" i="5"/>
  <c r="O441" i="5"/>
  <c r="P440" i="5"/>
  <c r="O440" i="5"/>
  <c r="P439" i="5"/>
  <c r="O439" i="5"/>
  <c r="P438" i="5"/>
  <c r="O438" i="5"/>
  <c r="P437" i="5"/>
  <c r="O437" i="5"/>
  <c r="P436" i="5"/>
  <c r="O436" i="5"/>
  <c r="P435" i="5"/>
  <c r="O435" i="5"/>
  <c r="P434" i="5"/>
  <c r="O434" i="5"/>
  <c r="P433" i="5"/>
  <c r="O433" i="5"/>
  <c r="P432" i="5"/>
  <c r="O432" i="5"/>
  <c r="P431" i="5"/>
  <c r="O431" i="5"/>
  <c r="P430" i="5"/>
  <c r="O430" i="5"/>
  <c r="P429" i="5"/>
  <c r="O429" i="5"/>
  <c r="P428" i="5"/>
  <c r="O428" i="5"/>
  <c r="P427" i="5"/>
  <c r="O427" i="5"/>
  <c r="P426" i="5"/>
  <c r="O426" i="5"/>
  <c r="P425" i="5"/>
  <c r="O425" i="5"/>
  <c r="P424" i="5"/>
  <c r="O424" i="5"/>
  <c r="P423" i="5"/>
  <c r="O423" i="5"/>
  <c r="P422" i="5"/>
  <c r="O422" i="5"/>
  <c r="P421" i="5"/>
  <c r="O421" i="5"/>
  <c r="P420" i="5"/>
  <c r="O420" i="5"/>
  <c r="P419" i="5"/>
  <c r="O419" i="5"/>
  <c r="P418" i="5"/>
  <c r="O418" i="5"/>
  <c r="P417" i="5"/>
  <c r="O417" i="5"/>
  <c r="P416" i="5"/>
  <c r="O416" i="5"/>
  <c r="P415" i="5"/>
  <c r="O415" i="5"/>
  <c r="P414" i="5"/>
  <c r="O414" i="5"/>
  <c r="P413" i="5"/>
  <c r="O413" i="5"/>
  <c r="P412" i="5"/>
  <c r="O412" i="5"/>
  <c r="P411" i="5"/>
  <c r="O411" i="5"/>
  <c r="P410" i="5"/>
  <c r="O410" i="5"/>
  <c r="P409" i="5"/>
  <c r="O409" i="5"/>
  <c r="P408" i="5"/>
  <c r="O408" i="5"/>
  <c r="P407" i="5"/>
  <c r="O407" i="5"/>
  <c r="P406" i="5"/>
  <c r="O406" i="5"/>
  <c r="P405" i="5"/>
  <c r="O405" i="5"/>
  <c r="P404" i="5"/>
  <c r="O404" i="5"/>
  <c r="P403" i="5"/>
  <c r="O403" i="5"/>
  <c r="P402" i="5"/>
  <c r="O402" i="5"/>
  <c r="P401" i="5"/>
  <c r="O401" i="5"/>
  <c r="P400" i="5"/>
  <c r="O400" i="5"/>
  <c r="P399" i="5"/>
  <c r="O399" i="5"/>
  <c r="P398" i="5"/>
  <c r="O398" i="5"/>
  <c r="P397" i="5"/>
  <c r="O397" i="5"/>
  <c r="P396" i="5"/>
  <c r="O396" i="5"/>
  <c r="P395" i="5"/>
  <c r="O395" i="5"/>
  <c r="P394" i="5"/>
  <c r="O394" i="5"/>
  <c r="P393" i="5"/>
  <c r="O393" i="5"/>
  <c r="P392" i="5"/>
  <c r="O392" i="5"/>
  <c r="P391" i="5"/>
  <c r="O391" i="5"/>
  <c r="P390" i="5"/>
  <c r="O390" i="5"/>
  <c r="P389" i="5"/>
  <c r="O389" i="5"/>
  <c r="P388" i="5"/>
  <c r="O388" i="5"/>
  <c r="P387" i="5"/>
  <c r="O387" i="5"/>
  <c r="P386" i="5"/>
  <c r="O386" i="5"/>
  <c r="P385" i="5"/>
  <c r="O385" i="5"/>
  <c r="P384" i="5"/>
  <c r="O384" i="5"/>
  <c r="P383" i="5"/>
  <c r="O383" i="5"/>
  <c r="P382" i="5"/>
  <c r="O382" i="5"/>
  <c r="P381" i="5"/>
  <c r="O381" i="5"/>
  <c r="P380" i="5"/>
  <c r="O380" i="5"/>
  <c r="P379" i="5"/>
  <c r="O379" i="5"/>
  <c r="P378" i="5"/>
  <c r="O378" i="5"/>
  <c r="P377" i="5"/>
  <c r="O377" i="5"/>
  <c r="P376" i="5"/>
  <c r="O376" i="5"/>
  <c r="P375" i="5"/>
  <c r="O375" i="5"/>
  <c r="P374" i="5"/>
  <c r="O374" i="5"/>
  <c r="P373" i="5"/>
  <c r="O373" i="5"/>
  <c r="P372" i="5"/>
  <c r="O372" i="5"/>
  <c r="P371" i="5"/>
  <c r="O371" i="5"/>
  <c r="P370" i="5"/>
  <c r="O370" i="5"/>
  <c r="P369" i="5"/>
  <c r="O369" i="5"/>
  <c r="P368" i="5"/>
  <c r="O368" i="5"/>
  <c r="P367" i="5"/>
  <c r="O367" i="5"/>
  <c r="P366" i="5"/>
  <c r="O366" i="5"/>
  <c r="P365" i="5"/>
  <c r="O365" i="5"/>
  <c r="P364" i="5"/>
  <c r="O364" i="5"/>
  <c r="P363" i="5"/>
  <c r="O363" i="5"/>
  <c r="P362" i="5"/>
  <c r="O362" i="5"/>
  <c r="P361" i="5"/>
  <c r="O361" i="5"/>
  <c r="P360" i="5"/>
  <c r="O360" i="5"/>
  <c r="P359" i="5"/>
  <c r="O359" i="5"/>
  <c r="P358" i="5"/>
  <c r="O358" i="5"/>
  <c r="P357" i="5"/>
  <c r="O357" i="5"/>
  <c r="P356" i="5"/>
  <c r="O356" i="5"/>
  <c r="P355" i="5"/>
  <c r="O355" i="5"/>
  <c r="P354" i="5"/>
  <c r="O354" i="5"/>
  <c r="P353" i="5"/>
  <c r="O353" i="5"/>
  <c r="P352" i="5"/>
  <c r="O352" i="5"/>
  <c r="P351" i="5"/>
  <c r="O351" i="5"/>
  <c r="P350" i="5"/>
  <c r="O350" i="5"/>
  <c r="P349" i="5"/>
  <c r="O349" i="5"/>
  <c r="P348" i="5"/>
  <c r="O348" i="5"/>
  <c r="P347" i="5"/>
  <c r="O347" i="5"/>
  <c r="P346" i="5"/>
  <c r="O346" i="5"/>
  <c r="P345" i="5"/>
  <c r="O345" i="5"/>
  <c r="P344" i="5"/>
  <c r="O344" i="5"/>
  <c r="P343" i="5"/>
  <c r="O343" i="5"/>
  <c r="P342" i="5"/>
  <c r="O342" i="5"/>
  <c r="P341" i="5"/>
  <c r="O341" i="5"/>
  <c r="P340" i="5"/>
  <c r="O340" i="5"/>
  <c r="P339" i="5"/>
  <c r="O339" i="5"/>
  <c r="P338" i="5"/>
  <c r="O338" i="5"/>
  <c r="P337" i="5"/>
  <c r="O337" i="5"/>
  <c r="P336" i="5"/>
  <c r="O336" i="5"/>
  <c r="P335" i="5"/>
  <c r="O335" i="5"/>
  <c r="P334" i="5"/>
  <c r="O334" i="5"/>
  <c r="P333" i="5"/>
  <c r="O333" i="5"/>
  <c r="P332" i="5"/>
  <c r="O332" i="5"/>
  <c r="P331" i="5"/>
  <c r="O331" i="5"/>
  <c r="P330" i="5"/>
  <c r="O330" i="5"/>
  <c r="P329" i="5"/>
  <c r="O329" i="5"/>
  <c r="P328" i="5"/>
  <c r="O328" i="5"/>
  <c r="P327" i="5"/>
  <c r="O327" i="5"/>
  <c r="P326" i="5"/>
  <c r="O326" i="5"/>
  <c r="P325" i="5"/>
  <c r="O325" i="5"/>
  <c r="P324" i="5"/>
  <c r="O324" i="5"/>
  <c r="P323" i="5"/>
  <c r="O323" i="5"/>
  <c r="P322" i="5"/>
  <c r="O322" i="5"/>
  <c r="P321" i="5"/>
  <c r="O321" i="5"/>
  <c r="P320" i="5"/>
  <c r="O320" i="5"/>
  <c r="P319" i="5"/>
  <c r="O319" i="5"/>
  <c r="P318" i="5"/>
  <c r="O318" i="5"/>
  <c r="P317" i="5"/>
  <c r="O317" i="5"/>
  <c r="P316" i="5"/>
  <c r="O316" i="5"/>
  <c r="P315" i="5"/>
  <c r="O315" i="5"/>
  <c r="P314" i="5"/>
  <c r="O314" i="5"/>
  <c r="P313" i="5"/>
  <c r="O313" i="5"/>
  <c r="P312" i="5"/>
  <c r="O312" i="5"/>
  <c r="P311" i="5"/>
  <c r="O311" i="5"/>
  <c r="P310" i="5"/>
  <c r="O310" i="5"/>
  <c r="P309" i="5"/>
  <c r="O309" i="5"/>
  <c r="P308" i="5"/>
  <c r="O308" i="5"/>
  <c r="P307" i="5"/>
  <c r="O307" i="5"/>
  <c r="P306" i="5"/>
  <c r="O306" i="5"/>
  <c r="P305" i="5"/>
  <c r="O305" i="5"/>
  <c r="P304" i="5"/>
  <c r="O304" i="5"/>
  <c r="P303" i="5"/>
  <c r="O303" i="5"/>
  <c r="P302" i="5"/>
  <c r="O302" i="5"/>
  <c r="P301" i="5"/>
  <c r="O301" i="5"/>
  <c r="P300" i="5"/>
  <c r="O300" i="5"/>
  <c r="P299" i="5"/>
  <c r="O299" i="5"/>
  <c r="P298" i="5"/>
  <c r="O298" i="5"/>
  <c r="P297" i="5"/>
  <c r="O297" i="5"/>
  <c r="P296" i="5"/>
  <c r="O296" i="5"/>
  <c r="P295" i="5"/>
  <c r="O295" i="5"/>
  <c r="P294" i="5"/>
  <c r="O294" i="5"/>
  <c r="P293" i="5"/>
  <c r="O293" i="5"/>
  <c r="P292" i="5"/>
  <c r="O292" i="5"/>
  <c r="P291" i="5"/>
  <c r="O291" i="5"/>
  <c r="P290" i="5"/>
  <c r="O290" i="5"/>
  <c r="P289" i="5"/>
  <c r="O289" i="5"/>
  <c r="P288" i="5"/>
  <c r="O288" i="5"/>
  <c r="P287" i="5"/>
  <c r="O287" i="5"/>
  <c r="P286" i="5"/>
  <c r="O286" i="5"/>
  <c r="P285" i="5"/>
  <c r="O285" i="5"/>
  <c r="P284" i="5"/>
  <c r="O284" i="5"/>
  <c r="P283" i="5"/>
  <c r="O283" i="5"/>
  <c r="P282" i="5"/>
  <c r="O282" i="5"/>
  <c r="P281" i="5"/>
  <c r="O281" i="5"/>
  <c r="P280" i="5"/>
  <c r="O280" i="5"/>
  <c r="P279" i="5"/>
  <c r="O279" i="5"/>
  <c r="P278" i="5"/>
  <c r="O278" i="5"/>
  <c r="P277" i="5"/>
  <c r="O277" i="5"/>
  <c r="P276" i="5"/>
  <c r="O276" i="5"/>
  <c r="P275" i="5"/>
  <c r="O275" i="5"/>
  <c r="P274" i="5"/>
  <c r="O274" i="5"/>
  <c r="P273" i="5"/>
  <c r="O273" i="5"/>
  <c r="P272" i="5"/>
  <c r="O272" i="5"/>
  <c r="P271" i="5"/>
  <c r="O271" i="5"/>
  <c r="P270" i="5"/>
  <c r="O270" i="5"/>
  <c r="P269" i="5"/>
  <c r="O269" i="5"/>
  <c r="P268" i="5"/>
  <c r="O268" i="5"/>
  <c r="P267" i="5"/>
  <c r="O267" i="5"/>
  <c r="P266" i="5"/>
  <c r="O266" i="5"/>
  <c r="P265" i="5"/>
  <c r="O265" i="5"/>
  <c r="P264" i="5"/>
  <c r="O264" i="5"/>
  <c r="P263" i="5"/>
  <c r="O263" i="5"/>
  <c r="P262" i="5"/>
  <c r="O262" i="5"/>
  <c r="P261" i="5"/>
  <c r="O261" i="5"/>
  <c r="P260" i="5"/>
  <c r="O260" i="5"/>
  <c r="P259" i="5"/>
  <c r="O259" i="5"/>
  <c r="P258" i="5"/>
  <c r="O258" i="5"/>
  <c r="P257" i="5"/>
  <c r="O257" i="5"/>
  <c r="P256" i="5"/>
  <c r="O256" i="5"/>
  <c r="P255" i="5"/>
  <c r="O255" i="5"/>
  <c r="P254" i="5"/>
  <c r="O254" i="5"/>
  <c r="P253" i="5"/>
  <c r="O253" i="5"/>
  <c r="P252" i="5"/>
  <c r="O252" i="5"/>
  <c r="P251" i="5"/>
  <c r="O251" i="5"/>
  <c r="P250" i="5"/>
  <c r="O250" i="5"/>
  <c r="P249" i="5"/>
  <c r="O249" i="5"/>
  <c r="P248" i="5"/>
  <c r="O248" i="5"/>
  <c r="P247" i="5"/>
  <c r="O247" i="5"/>
  <c r="P246" i="5"/>
  <c r="O246" i="5"/>
  <c r="P245" i="5"/>
  <c r="O245" i="5"/>
  <c r="P244" i="5"/>
  <c r="O244" i="5"/>
  <c r="P243" i="5"/>
  <c r="O243" i="5"/>
  <c r="P242" i="5"/>
  <c r="O242" i="5"/>
  <c r="P241" i="5"/>
  <c r="O241" i="5"/>
  <c r="P240" i="5"/>
  <c r="O240" i="5"/>
  <c r="P239" i="5"/>
  <c r="O239" i="5"/>
  <c r="P238" i="5"/>
  <c r="O238" i="5"/>
  <c r="P237" i="5"/>
  <c r="O237" i="5"/>
  <c r="P236" i="5"/>
  <c r="O236" i="5"/>
  <c r="P235" i="5"/>
  <c r="O235" i="5"/>
  <c r="P234" i="5"/>
  <c r="O234" i="5"/>
  <c r="P233" i="5"/>
  <c r="O233" i="5"/>
  <c r="P232" i="5"/>
  <c r="O232" i="5"/>
  <c r="P231" i="5"/>
  <c r="O231" i="5"/>
  <c r="P230" i="5"/>
  <c r="O230" i="5"/>
  <c r="P229" i="5"/>
  <c r="O229" i="5"/>
  <c r="P228" i="5"/>
  <c r="O228" i="5"/>
  <c r="P227" i="5"/>
  <c r="O227" i="5"/>
  <c r="P226" i="5"/>
  <c r="O226" i="5"/>
  <c r="P225" i="5"/>
  <c r="O225" i="5"/>
  <c r="P224" i="5"/>
  <c r="O224" i="5"/>
  <c r="P223" i="5"/>
  <c r="O223" i="5"/>
  <c r="P222" i="5"/>
  <c r="O222" i="5"/>
  <c r="P221" i="5"/>
  <c r="O221" i="5"/>
  <c r="P220" i="5"/>
  <c r="O220" i="5"/>
  <c r="P219" i="5"/>
  <c r="O219" i="5"/>
  <c r="P218" i="5"/>
  <c r="O218" i="5"/>
  <c r="P217" i="5"/>
  <c r="O217" i="5"/>
  <c r="P216" i="5"/>
  <c r="O216" i="5"/>
  <c r="P215" i="5"/>
  <c r="O215" i="5"/>
  <c r="P214" i="5"/>
  <c r="O214" i="5"/>
  <c r="P213" i="5"/>
  <c r="O213" i="5"/>
  <c r="P212" i="5"/>
  <c r="O212" i="5"/>
  <c r="P211" i="5"/>
  <c r="O211" i="5"/>
  <c r="P210" i="5"/>
  <c r="O210" i="5"/>
  <c r="P209" i="5"/>
  <c r="O209" i="5"/>
  <c r="P208" i="5"/>
  <c r="O208" i="5"/>
  <c r="P207" i="5"/>
  <c r="O207" i="5"/>
  <c r="P206" i="5"/>
  <c r="O206" i="5"/>
  <c r="P205" i="5"/>
  <c r="O205" i="5"/>
  <c r="P204" i="5"/>
  <c r="O204" i="5"/>
  <c r="P203" i="5"/>
  <c r="O203" i="5"/>
  <c r="P202" i="5"/>
  <c r="O202" i="5"/>
  <c r="P201" i="5"/>
  <c r="O201" i="5"/>
  <c r="P200" i="5"/>
  <c r="O200" i="5"/>
  <c r="P199" i="5"/>
  <c r="O199" i="5"/>
  <c r="P198" i="5"/>
  <c r="O198" i="5"/>
  <c r="P197" i="5"/>
  <c r="O197" i="5"/>
  <c r="P196" i="5"/>
  <c r="O196" i="5"/>
  <c r="P195" i="5"/>
  <c r="O195" i="5"/>
  <c r="P194" i="5"/>
  <c r="O194" i="5"/>
  <c r="P193" i="5"/>
  <c r="O193" i="5"/>
  <c r="P192" i="5"/>
  <c r="O192" i="5"/>
  <c r="P191" i="5"/>
  <c r="O191" i="5"/>
  <c r="P190" i="5"/>
  <c r="O190" i="5"/>
  <c r="P189" i="5"/>
  <c r="O189" i="5"/>
  <c r="P188" i="5"/>
  <c r="O188" i="5"/>
  <c r="P187" i="5"/>
  <c r="O187" i="5"/>
  <c r="P186" i="5"/>
  <c r="O186" i="5"/>
  <c r="P185" i="5"/>
  <c r="O185" i="5"/>
  <c r="P184" i="5"/>
  <c r="O184" i="5"/>
  <c r="P183" i="5"/>
  <c r="O183" i="5"/>
  <c r="P182" i="5"/>
  <c r="O182" i="5"/>
  <c r="P181" i="5"/>
  <c r="O181" i="5"/>
  <c r="P180" i="5"/>
  <c r="O180" i="5"/>
  <c r="P179" i="5"/>
  <c r="O179" i="5"/>
  <c r="P178" i="5"/>
  <c r="O178" i="5"/>
  <c r="P177" i="5"/>
  <c r="O177" i="5"/>
  <c r="P176" i="5"/>
  <c r="O176" i="5"/>
  <c r="P175" i="5"/>
  <c r="O175" i="5"/>
  <c r="P174" i="5"/>
  <c r="O174" i="5"/>
  <c r="P173" i="5"/>
  <c r="O173" i="5"/>
  <c r="P172" i="5"/>
  <c r="O172" i="5"/>
  <c r="P171" i="5"/>
  <c r="O171" i="5"/>
  <c r="P170" i="5"/>
  <c r="O170" i="5"/>
  <c r="P169" i="5"/>
  <c r="O169" i="5"/>
  <c r="P168" i="5"/>
  <c r="O168" i="5"/>
  <c r="P167" i="5"/>
  <c r="O167" i="5"/>
  <c r="P166" i="5"/>
  <c r="O166" i="5"/>
  <c r="P165" i="5"/>
  <c r="O165" i="5"/>
  <c r="P164" i="5"/>
  <c r="O164" i="5"/>
  <c r="P163" i="5"/>
  <c r="O163" i="5"/>
  <c r="P162" i="5"/>
  <c r="O162" i="5"/>
  <c r="P161" i="5"/>
  <c r="O161" i="5"/>
  <c r="P160" i="5"/>
  <c r="O160" i="5"/>
  <c r="P159" i="5"/>
  <c r="O159" i="5"/>
  <c r="P158" i="5"/>
  <c r="O158" i="5"/>
  <c r="P157" i="5"/>
  <c r="O157" i="5"/>
  <c r="P156" i="5"/>
  <c r="O156" i="5"/>
  <c r="P155" i="5"/>
  <c r="O155" i="5"/>
  <c r="P154" i="5"/>
  <c r="O154" i="5"/>
  <c r="P153" i="5"/>
  <c r="O153" i="5"/>
  <c r="P152" i="5"/>
  <c r="O152" i="5"/>
  <c r="P151" i="5"/>
  <c r="O151" i="5"/>
  <c r="P150" i="5"/>
  <c r="O150" i="5"/>
  <c r="P149" i="5"/>
  <c r="O149" i="5"/>
  <c r="P148" i="5"/>
  <c r="O148" i="5"/>
  <c r="P147" i="5"/>
  <c r="O147" i="5"/>
  <c r="P146" i="5"/>
  <c r="O146" i="5"/>
  <c r="P145" i="5"/>
  <c r="O145" i="5"/>
  <c r="P144" i="5"/>
  <c r="O144" i="5"/>
  <c r="P143" i="5"/>
  <c r="O143" i="5"/>
  <c r="P142" i="5"/>
  <c r="O142" i="5"/>
  <c r="P141" i="5"/>
  <c r="O141" i="5"/>
  <c r="P140" i="5"/>
  <c r="O140" i="5"/>
  <c r="P139" i="5"/>
  <c r="O139" i="5"/>
  <c r="P138" i="5"/>
  <c r="O138" i="5"/>
  <c r="P137" i="5"/>
  <c r="O137" i="5"/>
  <c r="P136" i="5"/>
  <c r="O136" i="5"/>
  <c r="P135" i="5"/>
  <c r="O135" i="5"/>
  <c r="P134" i="5"/>
  <c r="O134" i="5"/>
  <c r="P133" i="5"/>
  <c r="O133" i="5"/>
  <c r="P132" i="5"/>
  <c r="O132" i="5"/>
  <c r="P131" i="5"/>
  <c r="O131" i="5"/>
  <c r="P130" i="5"/>
  <c r="O130" i="5"/>
  <c r="P129" i="5"/>
  <c r="O129" i="5"/>
  <c r="P128" i="5"/>
  <c r="O128" i="5"/>
  <c r="P127" i="5"/>
  <c r="O127" i="5"/>
  <c r="P126" i="5"/>
  <c r="O126" i="5"/>
  <c r="P125" i="5"/>
  <c r="O125" i="5"/>
  <c r="P124" i="5"/>
  <c r="O124" i="5"/>
  <c r="P123" i="5"/>
  <c r="O123" i="5"/>
  <c r="P122" i="5"/>
  <c r="O122" i="5"/>
  <c r="P121" i="5"/>
  <c r="O121" i="5"/>
  <c r="P120" i="5"/>
  <c r="O120" i="5"/>
  <c r="P119" i="5"/>
  <c r="O119" i="5"/>
  <c r="P118" i="5"/>
  <c r="O118" i="5"/>
  <c r="P117" i="5"/>
  <c r="O117" i="5"/>
  <c r="P116" i="5"/>
  <c r="O116" i="5"/>
  <c r="P115" i="5"/>
  <c r="O115" i="5"/>
  <c r="P114" i="5"/>
  <c r="O114" i="5"/>
  <c r="P113" i="5"/>
  <c r="O113" i="5"/>
  <c r="P112" i="5"/>
  <c r="O112" i="5"/>
  <c r="P111" i="5"/>
  <c r="O111" i="5"/>
  <c r="P110" i="5"/>
  <c r="O110" i="5"/>
  <c r="P109" i="5"/>
  <c r="O109" i="5"/>
  <c r="P108" i="5"/>
  <c r="O108" i="5"/>
  <c r="P107" i="5"/>
  <c r="O107" i="5"/>
  <c r="P106" i="5"/>
  <c r="O106" i="5"/>
  <c r="P105" i="5"/>
  <c r="O105" i="5"/>
  <c r="P104" i="5"/>
  <c r="O104" i="5"/>
  <c r="P103" i="5"/>
  <c r="O103" i="5"/>
  <c r="P102" i="5"/>
  <c r="O102" i="5"/>
  <c r="P101" i="5"/>
  <c r="O101" i="5"/>
  <c r="P100" i="5"/>
  <c r="O100" i="5"/>
  <c r="P99" i="5"/>
  <c r="O99" i="5"/>
  <c r="P98" i="5"/>
  <c r="O98" i="5"/>
  <c r="P97" i="5"/>
  <c r="O97" i="5"/>
  <c r="P96" i="5"/>
  <c r="O96" i="5"/>
  <c r="P95" i="5"/>
  <c r="O95" i="5"/>
  <c r="P94" i="5"/>
  <c r="O94" i="5"/>
  <c r="P93" i="5"/>
  <c r="O93" i="5"/>
  <c r="P92" i="5"/>
  <c r="O92" i="5"/>
  <c r="P91" i="5"/>
  <c r="O91" i="5"/>
  <c r="P90" i="5"/>
  <c r="O90" i="5"/>
  <c r="P89" i="5"/>
  <c r="O89" i="5"/>
  <c r="P88" i="5"/>
  <c r="O88" i="5"/>
  <c r="P87" i="5"/>
  <c r="O87" i="5"/>
  <c r="P86" i="5"/>
  <c r="O86" i="5"/>
  <c r="P85" i="5"/>
  <c r="O85" i="5"/>
  <c r="P84" i="5"/>
  <c r="O84" i="5"/>
  <c r="P83" i="5"/>
  <c r="O83" i="5"/>
  <c r="P82" i="5"/>
  <c r="O82" i="5"/>
  <c r="P81" i="5"/>
  <c r="O81" i="5"/>
  <c r="P80" i="5"/>
  <c r="O80" i="5"/>
  <c r="P79" i="5"/>
  <c r="O79" i="5"/>
  <c r="P78" i="5"/>
  <c r="O78" i="5"/>
  <c r="P77" i="5"/>
  <c r="O77" i="5"/>
  <c r="P76" i="5"/>
  <c r="O76" i="5"/>
  <c r="P75" i="5"/>
  <c r="O75" i="5"/>
  <c r="P74" i="5"/>
  <c r="O74" i="5"/>
  <c r="P73" i="5"/>
  <c r="O73" i="5"/>
  <c r="P72" i="5"/>
  <c r="O72" i="5"/>
  <c r="P71" i="5"/>
  <c r="O71" i="5"/>
  <c r="P70" i="5"/>
  <c r="O70" i="5"/>
  <c r="P69" i="5"/>
  <c r="O69" i="5"/>
  <c r="P68" i="5"/>
  <c r="O68" i="5"/>
  <c r="P67" i="5"/>
  <c r="O67" i="5"/>
  <c r="P66" i="5"/>
  <c r="O66" i="5"/>
  <c r="P65" i="5"/>
  <c r="O65" i="5"/>
  <c r="P64" i="5"/>
  <c r="O64" i="5"/>
  <c r="P63" i="5"/>
  <c r="O63" i="5"/>
  <c r="P62" i="5"/>
  <c r="O62" i="5"/>
  <c r="P61" i="5"/>
  <c r="O61" i="5"/>
  <c r="P60" i="5"/>
  <c r="O60" i="5"/>
  <c r="P59" i="5"/>
  <c r="O59" i="5"/>
  <c r="P58" i="5"/>
  <c r="O58" i="5"/>
  <c r="P57" i="5"/>
  <c r="O57" i="5"/>
  <c r="P56" i="5"/>
  <c r="O56" i="5"/>
  <c r="P55" i="5"/>
  <c r="O55" i="5"/>
  <c r="P54" i="5"/>
  <c r="O54" i="5"/>
  <c r="P53" i="5"/>
  <c r="O53" i="5"/>
  <c r="P52" i="5"/>
  <c r="O52" i="5"/>
  <c r="P51" i="5"/>
  <c r="O51" i="5"/>
  <c r="P50" i="5"/>
  <c r="O50" i="5"/>
  <c r="P49" i="5"/>
  <c r="O49" i="5"/>
  <c r="P48" i="5"/>
  <c r="O48" i="5"/>
  <c r="P47" i="5"/>
  <c r="O47" i="5"/>
  <c r="P46" i="5"/>
  <c r="O46" i="5"/>
  <c r="P45" i="5"/>
  <c r="O45" i="5"/>
  <c r="P44" i="5"/>
  <c r="O44" i="5"/>
  <c r="P43" i="5"/>
  <c r="O43" i="5"/>
  <c r="P42" i="5"/>
  <c r="O42" i="5"/>
  <c r="P41" i="5"/>
  <c r="O41" i="5"/>
  <c r="P40" i="5"/>
  <c r="O40" i="5"/>
  <c r="P39" i="5"/>
  <c r="O39" i="5"/>
  <c r="P38" i="5"/>
  <c r="O38" i="5"/>
  <c r="P37" i="5"/>
  <c r="O37" i="5"/>
  <c r="P36" i="5"/>
  <c r="O36" i="5"/>
  <c r="P35" i="5"/>
  <c r="O35" i="5"/>
  <c r="P34" i="5"/>
  <c r="O34" i="5"/>
  <c r="P33" i="5"/>
  <c r="O33" i="5"/>
  <c r="P32" i="5"/>
  <c r="O32" i="5"/>
  <c r="P31" i="5"/>
  <c r="O31" i="5"/>
  <c r="P30" i="5"/>
  <c r="O30" i="5"/>
  <c r="P29" i="5"/>
  <c r="O29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P16" i="5"/>
  <c r="O16" i="5"/>
  <c r="P15" i="5"/>
  <c r="O15" i="5"/>
  <c r="P14" i="5"/>
  <c r="O14" i="5"/>
  <c r="P13" i="5"/>
  <c r="O13" i="5"/>
  <c r="P12" i="5"/>
  <c r="O12" i="5"/>
  <c r="P11" i="5"/>
  <c r="O11" i="5"/>
  <c r="P10" i="5"/>
  <c r="O10" i="5"/>
  <c r="P9" i="5"/>
  <c r="O9" i="5"/>
  <c r="P8" i="5"/>
  <c r="O8" i="5"/>
  <c r="N6" i="5"/>
  <c r="M6" i="5"/>
  <c r="L6" i="5"/>
  <c r="K6" i="5"/>
  <c r="J6" i="5"/>
  <c r="H6" i="5" a="1"/>
  <c r="H6" i="5" s="1"/>
  <c r="G6" i="5" a="1"/>
  <c r="G6" i="5" s="1"/>
  <c r="F6" i="5" a="1"/>
  <c r="F6" i="5" s="1"/>
  <c r="E6" i="5" a="1"/>
  <c r="E6" i="5" s="1"/>
  <c r="D6" i="5" a="1"/>
  <c r="D6" i="5" s="1"/>
  <c r="A6" i="5"/>
  <c r="C6" i="5" l="1" a="1"/>
  <c r="C6" i="5" s="1"/>
  <c r="B6" i="5"/>
  <c r="Q3" i="2"/>
  <c r="W3" i="2" s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E6" i="1" a="1"/>
  <c r="E6" i="1" s="1"/>
  <c r="D6" i="1" a="1"/>
  <c r="D6" i="1" s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N6" i="1"/>
  <c r="M6" i="1"/>
  <c r="A6" i="1"/>
  <c r="B3" i="2"/>
  <c r="B4" i="2" s="1" a="1"/>
  <c r="B4" i="2" s="1"/>
  <c r="Q4" i="2" l="1" a="1"/>
  <c r="Q4" i="2" s="1"/>
  <c r="W4" i="2" s="1"/>
  <c r="R3" i="2"/>
  <c r="X3" i="2"/>
  <c r="Y3" i="2"/>
  <c r="S3" i="2"/>
  <c r="T3" i="2"/>
  <c r="U3" i="2"/>
  <c r="V3" i="2"/>
  <c r="B6" i="1"/>
  <c r="B5" i="2" a="1"/>
  <c r="B5" i="2" s="1"/>
  <c r="B6" i="2" s="1" a="1"/>
  <c r="B6" i="2" s="1"/>
  <c r="C3" i="2"/>
  <c r="U4" i="2" l="1"/>
  <c r="Y4" i="2"/>
  <c r="Q5" i="2" a="1"/>
  <c r="Q5" i="2" s="1"/>
  <c r="W5" i="2" s="1"/>
  <c r="R4" i="2"/>
  <c r="V4" i="2"/>
  <c r="S4" i="2"/>
  <c r="X4" i="2"/>
  <c r="T4" i="2"/>
  <c r="B7" i="2" a="1"/>
  <c r="B7" i="2" s="1"/>
  <c r="Y5" i="2" l="1"/>
  <c r="S5" i="2"/>
  <c r="T5" i="2"/>
  <c r="R5" i="2"/>
  <c r="U5" i="2"/>
  <c r="Q6" i="2" a="1"/>
  <c r="Q6" i="2" s="1"/>
  <c r="Q7" i="2" s="1" a="1"/>
  <c r="Q7" i="2" s="1"/>
  <c r="R7" i="2" s="1"/>
  <c r="V5" i="2"/>
  <c r="X5" i="2"/>
  <c r="B8" i="2" a="1"/>
  <c r="B8" i="2" s="1"/>
  <c r="H7" i="2"/>
  <c r="G7" i="2"/>
  <c r="J7" i="2"/>
  <c r="I7" i="2"/>
  <c r="F7" i="2"/>
  <c r="E7" i="2"/>
  <c r="D7" i="2"/>
  <c r="Y6" i="2" l="1"/>
  <c r="T6" i="2"/>
  <c r="X7" i="2"/>
  <c r="W6" i="2"/>
  <c r="V7" i="2"/>
  <c r="Y7" i="2"/>
  <c r="U6" i="2"/>
  <c r="S7" i="2"/>
  <c r="X6" i="2"/>
  <c r="T7" i="2"/>
  <c r="V6" i="2"/>
  <c r="U7" i="2"/>
  <c r="Q8" i="2" a="1"/>
  <c r="Q8" i="2" s="1"/>
  <c r="V8" i="2" s="1"/>
  <c r="W7" i="2"/>
  <c r="S6" i="2"/>
  <c r="R6" i="2"/>
  <c r="I8" i="2"/>
  <c r="H8" i="2"/>
  <c r="J8" i="2"/>
  <c r="G8" i="2"/>
  <c r="F8" i="2"/>
  <c r="E8" i="2"/>
  <c r="D8" i="2"/>
  <c r="B9" i="2" a="1"/>
  <c r="B9" i="2" s="1"/>
  <c r="U8" i="2" l="1"/>
  <c r="Y8" i="2"/>
  <c r="S8" i="2"/>
  <c r="Q9" i="2" a="1"/>
  <c r="Q9" i="2" s="1"/>
  <c r="T9" i="2" s="1"/>
  <c r="W8" i="2"/>
  <c r="X8" i="2"/>
  <c r="T8" i="2"/>
  <c r="R8" i="2"/>
  <c r="J9" i="2"/>
  <c r="I9" i="2"/>
  <c r="H9" i="2"/>
  <c r="D9" i="2"/>
  <c r="G9" i="2"/>
  <c r="F9" i="2"/>
  <c r="E9" i="2"/>
  <c r="B10" i="2" a="1"/>
  <c r="B10" i="2" s="1"/>
  <c r="Q10" i="2" l="1" a="1"/>
  <c r="Q10" i="2" s="1"/>
  <c r="V10" i="2" s="1"/>
  <c r="W9" i="2"/>
  <c r="Y9" i="2"/>
  <c r="U9" i="2"/>
  <c r="V9" i="2"/>
  <c r="S9" i="2"/>
  <c r="X9" i="2"/>
  <c r="R9" i="2"/>
  <c r="J10" i="2"/>
  <c r="D10" i="2"/>
  <c r="I10" i="2"/>
  <c r="E10" i="2"/>
  <c r="H10" i="2"/>
  <c r="G10" i="2"/>
  <c r="F10" i="2"/>
  <c r="B11" i="2" a="1"/>
  <c r="B11" i="2" s="1"/>
  <c r="Y10" i="2" l="1"/>
  <c r="Q11" i="2" a="1"/>
  <c r="Q11" i="2" s="1"/>
  <c r="V11" i="2" s="1"/>
  <c r="W10" i="2"/>
  <c r="S10" i="2"/>
  <c r="T10" i="2"/>
  <c r="X10" i="2"/>
  <c r="U10" i="2"/>
  <c r="R10" i="2"/>
  <c r="D11" i="2"/>
  <c r="F11" i="2"/>
  <c r="E11" i="2"/>
  <c r="J11" i="2"/>
  <c r="I11" i="2"/>
  <c r="H11" i="2"/>
  <c r="G11" i="2"/>
  <c r="B12" i="2" a="1"/>
  <c r="B12" i="2" s="1"/>
  <c r="Q12" i="2" l="1" a="1"/>
  <c r="Q12" i="2" s="1"/>
  <c r="Q13" i="2" s="1" a="1"/>
  <c r="Q13" i="2" s="1"/>
  <c r="V13" i="2" s="1"/>
  <c r="W11" i="2"/>
  <c r="Y11" i="2"/>
  <c r="R11" i="2"/>
  <c r="S11" i="2"/>
  <c r="U11" i="2"/>
  <c r="X11" i="2"/>
  <c r="T11" i="2"/>
  <c r="B13" i="2" a="1"/>
  <c r="B13" i="2" s="1"/>
  <c r="E12" i="2"/>
  <c r="D12" i="2"/>
  <c r="F12" i="2"/>
  <c r="G12" i="2"/>
  <c r="J12" i="2"/>
  <c r="I12" i="2"/>
  <c r="H12" i="2"/>
  <c r="S12" i="2" l="1"/>
  <c r="Y13" i="2"/>
  <c r="Q14" i="2" a="1"/>
  <c r="Q14" i="2" s="1"/>
  <c r="T14" i="2" s="1"/>
  <c r="W13" i="2"/>
  <c r="T12" i="2"/>
  <c r="X13" i="2"/>
  <c r="U12" i="2"/>
  <c r="S13" i="2"/>
  <c r="V12" i="2"/>
  <c r="U13" i="2"/>
  <c r="X12" i="2"/>
  <c r="T13" i="2"/>
  <c r="R12" i="2"/>
  <c r="R13" i="2"/>
  <c r="W12" i="2"/>
  <c r="Y12" i="2"/>
  <c r="B14" i="2" a="1"/>
  <c r="B14" i="2" s="1"/>
  <c r="F13" i="2"/>
  <c r="E13" i="2"/>
  <c r="H13" i="2"/>
  <c r="G13" i="2"/>
  <c r="D13" i="2"/>
  <c r="J13" i="2"/>
  <c r="I13" i="2"/>
  <c r="U14" i="2" l="1"/>
  <c r="V14" i="2"/>
  <c r="W14" i="2"/>
  <c r="X14" i="2"/>
  <c r="Q15" i="2" a="1"/>
  <c r="Q15" i="2" s="1"/>
  <c r="V15" i="2" s="1"/>
  <c r="Y14" i="2"/>
  <c r="S14" i="2"/>
  <c r="R14" i="2"/>
  <c r="B15" i="2" a="1"/>
  <c r="B15" i="2" s="1"/>
  <c r="G14" i="2"/>
  <c r="F14" i="2"/>
  <c r="I14" i="2"/>
  <c r="H14" i="2"/>
  <c r="E14" i="2"/>
  <c r="D14" i="2"/>
  <c r="J14" i="2"/>
  <c r="X15" i="2" l="1"/>
  <c r="R15" i="2"/>
  <c r="Y15" i="2"/>
  <c r="Q16" i="2" a="1"/>
  <c r="Q16" i="2" s="1"/>
  <c r="T16" i="2" s="1"/>
  <c r="W15" i="2"/>
  <c r="S15" i="2"/>
  <c r="T15" i="2"/>
  <c r="U15" i="2"/>
  <c r="B16" i="2" a="1"/>
  <c r="B16" i="2" s="1"/>
  <c r="H15" i="2"/>
  <c r="G15" i="2"/>
  <c r="I15" i="2"/>
  <c r="F15" i="2"/>
  <c r="J15" i="2"/>
  <c r="E15" i="2"/>
  <c r="D15" i="2"/>
  <c r="Q17" i="2" l="1" a="1"/>
  <c r="Q17" i="2" s="1"/>
  <c r="T17" i="2" s="1"/>
  <c r="W16" i="2"/>
  <c r="Y16" i="2"/>
  <c r="X16" i="2"/>
  <c r="U16" i="2"/>
  <c r="V16" i="2"/>
  <c r="R16" i="2"/>
  <c r="S16" i="2"/>
  <c r="B17" i="2" a="1"/>
  <c r="B17" i="2" s="1"/>
  <c r="I16" i="2"/>
  <c r="H16" i="2"/>
  <c r="J16" i="2"/>
  <c r="G16" i="2"/>
  <c r="F16" i="2"/>
  <c r="E16" i="2"/>
  <c r="D16" i="2"/>
  <c r="Y17" i="2" l="1"/>
  <c r="U17" i="2"/>
  <c r="R17" i="2"/>
  <c r="V17" i="2"/>
  <c r="X17" i="2"/>
  <c r="Q18" i="2" a="1"/>
  <c r="Q18" i="2" s="1"/>
  <c r="X18" i="2" s="1"/>
  <c r="W17" i="2"/>
  <c r="S17" i="2"/>
  <c r="B18" i="2" a="1"/>
  <c r="B18" i="2" s="1"/>
  <c r="J17" i="2"/>
  <c r="I17" i="2"/>
  <c r="D17" i="2"/>
  <c r="H17" i="2"/>
  <c r="G17" i="2"/>
  <c r="F17" i="2"/>
  <c r="E17" i="2"/>
  <c r="Y18" i="2" l="1"/>
  <c r="Q19" i="2" a="1"/>
  <c r="Q19" i="2" s="1"/>
  <c r="U19" i="2" s="1"/>
  <c r="W18" i="2"/>
  <c r="S18" i="2"/>
  <c r="R18" i="2"/>
  <c r="V18" i="2"/>
  <c r="T18" i="2"/>
  <c r="U18" i="2"/>
  <c r="B19" i="2" a="1"/>
  <c r="B19" i="2" s="1"/>
  <c r="J18" i="2"/>
  <c r="I18" i="2"/>
  <c r="E18" i="2"/>
  <c r="D18" i="2"/>
  <c r="H18" i="2"/>
  <c r="G18" i="2"/>
  <c r="F18" i="2"/>
  <c r="X19" i="2" l="1"/>
  <c r="V19" i="2"/>
  <c r="R19" i="2"/>
  <c r="Y19" i="2"/>
  <c r="S19" i="2"/>
  <c r="Q20" i="2" a="1"/>
  <c r="Q20" i="2" s="1"/>
  <c r="V20" i="2" s="1"/>
  <c r="W19" i="2"/>
  <c r="T19" i="2"/>
  <c r="D19" i="2"/>
  <c r="F19" i="2"/>
  <c r="E19" i="2"/>
  <c r="J19" i="2"/>
  <c r="I19" i="2"/>
  <c r="H19" i="2"/>
  <c r="G19" i="2"/>
  <c r="B20" i="2" a="1"/>
  <c r="B20" i="2" s="1"/>
  <c r="Q21" i="2" l="1" a="1"/>
  <c r="Q21" i="2" s="1"/>
  <c r="U21" i="2" s="1"/>
  <c r="W20" i="2"/>
  <c r="X20" i="2"/>
  <c r="Y20" i="2"/>
  <c r="S20" i="2"/>
  <c r="R20" i="2"/>
  <c r="T20" i="2"/>
  <c r="U20" i="2"/>
  <c r="G20" i="2"/>
  <c r="I20" i="2"/>
  <c r="J20" i="2"/>
  <c r="H20" i="2"/>
  <c r="E20" i="2"/>
  <c r="D20" i="2"/>
  <c r="F20" i="2"/>
  <c r="B21" i="2" a="1"/>
  <c r="B21" i="2" s="1"/>
  <c r="Y21" i="2" l="1"/>
  <c r="Q22" i="2" a="1"/>
  <c r="Q22" i="2" s="1"/>
  <c r="R22" i="2" s="1"/>
  <c r="W21" i="2"/>
  <c r="R21" i="2"/>
  <c r="S21" i="2"/>
  <c r="V21" i="2"/>
  <c r="X21" i="2"/>
  <c r="T21" i="2"/>
  <c r="H21" i="2"/>
  <c r="I21" i="2"/>
  <c r="G21" i="2"/>
  <c r="D21" i="2"/>
  <c r="F21" i="2"/>
  <c r="E21" i="2"/>
  <c r="J21" i="2"/>
  <c r="B22" i="2" a="1"/>
  <c r="B22" i="2" s="1"/>
  <c r="Q23" i="2" l="1" a="1"/>
  <c r="Q23" i="2" s="1"/>
  <c r="V23" i="2" s="1"/>
  <c r="W22" i="2"/>
  <c r="Y22" i="2"/>
  <c r="S22" i="2"/>
  <c r="X22" i="2"/>
  <c r="V22" i="2"/>
  <c r="T22" i="2"/>
  <c r="U22" i="2"/>
  <c r="G22" i="2"/>
  <c r="H22" i="2"/>
  <c r="J22" i="2"/>
  <c r="D22" i="2"/>
  <c r="I22" i="2"/>
  <c r="E22" i="2"/>
  <c r="F22" i="2"/>
  <c r="B23" i="2" a="1"/>
  <c r="B23" i="2" s="1"/>
  <c r="Q24" i="2" l="1" a="1"/>
  <c r="Q24" i="2" s="1"/>
  <c r="T24" i="2" s="1"/>
  <c r="W23" i="2"/>
  <c r="Y23" i="2"/>
  <c r="S23" i="2"/>
  <c r="X23" i="2"/>
  <c r="R23" i="2"/>
  <c r="U23" i="2"/>
  <c r="T23" i="2"/>
  <c r="I23" i="2"/>
  <c r="F23" i="2"/>
  <c r="H23" i="2"/>
  <c r="D23" i="2"/>
  <c r="G23" i="2"/>
  <c r="E23" i="2"/>
  <c r="J23" i="2"/>
  <c r="B24" i="2" a="1"/>
  <c r="B24" i="2" s="1"/>
  <c r="Y24" i="2" l="1"/>
  <c r="U24" i="2"/>
  <c r="X24" i="2"/>
  <c r="V24" i="2"/>
  <c r="R24" i="2"/>
  <c r="Q25" i="2" a="1"/>
  <c r="Q25" i="2" s="1"/>
  <c r="U25" i="2" s="1"/>
  <c r="W24" i="2"/>
  <c r="S24" i="2"/>
  <c r="D24" i="2"/>
  <c r="F24" i="2"/>
  <c r="E24" i="2"/>
  <c r="J24" i="2"/>
  <c r="I24" i="2"/>
  <c r="H24" i="2"/>
  <c r="G24" i="2"/>
  <c r="B25" i="2" a="1"/>
  <c r="B25" i="2" s="1"/>
  <c r="Q26" i="2" l="1" a="1"/>
  <c r="Q26" i="2" s="1"/>
  <c r="V26" i="2" s="1"/>
  <c r="W25" i="2"/>
  <c r="X25" i="2"/>
  <c r="V25" i="2"/>
  <c r="Y25" i="2"/>
  <c r="T25" i="2"/>
  <c r="S25" i="2"/>
  <c r="R25" i="2"/>
  <c r="E25" i="2"/>
  <c r="D25" i="2"/>
  <c r="F25" i="2"/>
  <c r="J25" i="2"/>
  <c r="I25" i="2"/>
  <c r="H25" i="2"/>
  <c r="G25" i="2"/>
  <c r="B26" i="2" a="1"/>
  <c r="B26" i="2" s="1"/>
  <c r="Y26" i="2" l="1"/>
  <c r="Q27" i="2" a="1"/>
  <c r="Q27" i="2" s="1"/>
  <c r="R27" i="2" s="1"/>
  <c r="W26" i="2"/>
  <c r="X26" i="2"/>
  <c r="R26" i="2"/>
  <c r="S26" i="2"/>
  <c r="T26" i="2"/>
  <c r="U26" i="2"/>
  <c r="F26" i="2"/>
  <c r="J26" i="2"/>
  <c r="D26" i="2"/>
  <c r="G26" i="2"/>
  <c r="E26" i="2"/>
  <c r="I26" i="2"/>
  <c r="H26" i="2"/>
  <c r="B27" i="2" a="1"/>
  <c r="B27" i="2" s="1"/>
  <c r="Q28" i="2" l="1" a="1"/>
  <c r="Q28" i="2" s="1"/>
  <c r="V28" i="2" s="1"/>
  <c r="W27" i="2"/>
  <c r="Y27" i="2"/>
  <c r="S27" i="2"/>
  <c r="T27" i="2"/>
  <c r="U27" i="2"/>
  <c r="V27" i="2"/>
  <c r="X27" i="2"/>
  <c r="G27" i="2"/>
  <c r="H27" i="2"/>
  <c r="I27" i="2"/>
  <c r="D27" i="2"/>
  <c r="E27" i="2"/>
  <c r="F27" i="2"/>
  <c r="J27" i="2"/>
  <c r="B28" i="2" a="1"/>
  <c r="B28" i="2" s="1"/>
  <c r="Y28" i="2" l="1"/>
  <c r="Q29" i="2" a="1"/>
  <c r="Q29" i="2" s="1"/>
  <c r="V29" i="2" s="1"/>
  <c r="W28" i="2"/>
  <c r="S28" i="2"/>
  <c r="X28" i="2"/>
  <c r="R28" i="2"/>
  <c r="U28" i="2"/>
  <c r="T28" i="2"/>
  <c r="F28" i="2"/>
  <c r="H28" i="2"/>
  <c r="J28" i="2"/>
  <c r="G28" i="2"/>
  <c r="I28" i="2"/>
  <c r="E28" i="2"/>
  <c r="D28" i="2"/>
  <c r="B29" i="2" a="1"/>
  <c r="B29" i="2" s="1"/>
  <c r="W29" i="2" l="1"/>
  <c r="Y29" i="2"/>
  <c r="Q30" i="2" a="1"/>
  <c r="Q30" i="2" s="1"/>
  <c r="Q31" i="2" s="1" a="1"/>
  <c r="Q31" i="2" s="1"/>
  <c r="S29" i="2"/>
  <c r="T29" i="2"/>
  <c r="U29" i="2"/>
  <c r="X29" i="2"/>
  <c r="R29" i="2"/>
  <c r="E29" i="2"/>
  <c r="F29" i="2"/>
  <c r="D29" i="2"/>
  <c r="G29" i="2"/>
  <c r="J29" i="2"/>
  <c r="H29" i="2"/>
  <c r="I29" i="2"/>
  <c r="B30" i="2" a="1"/>
  <c r="B30" i="2" s="1"/>
  <c r="W30" i="2" l="1"/>
  <c r="Y30" i="2"/>
  <c r="X30" i="2"/>
  <c r="S30" i="2"/>
  <c r="R30" i="2"/>
  <c r="T30" i="2"/>
  <c r="U30" i="2"/>
  <c r="V30" i="2"/>
  <c r="W31" i="2"/>
  <c r="V31" i="2"/>
  <c r="U31" i="2"/>
  <c r="T31" i="2"/>
  <c r="R31" i="2"/>
  <c r="S31" i="2"/>
  <c r="Y31" i="2"/>
  <c r="X31" i="2"/>
  <c r="Q32" i="2" a="1"/>
  <c r="Q32" i="2" s="1"/>
  <c r="E30" i="2"/>
  <c r="I30" i="2"/>
  <c r="H30" i="2"/>
  <c r="G30" i="2"/>
  <c r="J30" i="2"/>
  <c r="F30" i="2"/>
  <c r="D30" i="2"/>
  <c r="B31" i="2" a="1"/>
  <c r="B31" i="2" s="1"/>
  <c r="W32" i="2" l="1"/>
  <c r="V32" i="2"/>
  <c r="R32" i="2"/>
  <c r="U32" i="2"/>
  <c r="X32" i="2"/>
  <c r="T32" i="2"/>
  <c r="S32" i="2"/>
  <c r="Y32" i="2"/>
  <c r="Q33" i="2" a="1"/>
  <c r="Q33" i="2" s="1"/>
  <c r="I31" i="2"/>
  <c r="G31" i="2"/>
  <c r="H31" i="2"/>
  <c r="J31" i="2"/>
  <c r="E31" i="2"/>
  <c r="D31" i="2"/>
  <c r="F31" i="2"/>
  <c r="B32" i="2" a="1"/>
  <c r="B32" i="2" s="1"/>
  <c r="W33" i="2" l="1"/>
  <c r="R33" i="2"/>
  <c r="V33" i="2"/>
  <c r="U33" i="2"/>
  <c r="T33" i="2"/>
  <c r="X33" i="2"/>
  <c r="S33" i="2"/>
  <c r="Y33" i="2"/>
  <c r="Q34" i="2" a="1"/>
  <c r="Q34" i="2" s="1"/>
  <c r="J32" i="2"/>
  <c r="H32" i="2"/>
  <c r="G32" i="2"/>
  <c r="I32" i="2"/>
  <c r="F32" i="2"/>
  <c r="D32" i="2"/>
  <c r="E32" i="2"/>
  <c r="B33" i="2" a="1"/>
  <c r="B33" i="2" s="1"/>
  <c r="W34" i="2" l="1"/>
  <c r="V34" i="2"/>
  <c r="U34" i="2"/>
  <c r="T34" i="2"/>
  <c r="S34" i="2"/>
  <c r="R34" i="2"/>
  <c r="X34" i="2"/>
  <c r="Y34" i="2"/>
  <c r="Q35" i="2" a="1"/>
  <c r="Q35" i="2" s="1"/>
  <c r="D33" i="2"/>
  <c r="E33" i="2"/>
  <c r="F33" i="2"/>
  <c r="J33" i="2"/>
  <c r="H33" i="2"/>
  <c r="G33" i="2"/>
  <c r="I33" i="2"/>
  <c r="B34" i="2" a="1"/>
  <c r="B34" i="2" s="1"/>
  <c r="W35" i="2" l="1"/>
  <c r="X35" i="2"/>
  <c r="V35" i="2"/>
  <c r="U35" i="2"/>
  <c r="R35" i="2"/>
  <c r="T35" i="2"/>
  <c r="S35" i="2"/>
  <c r="Y35" i="2"/>
  <c r="Q36" i="2" a="1"/>
  <c r="Q36" i="2" s="1"/>
  <c r="J34" i="2"/>
  <c r="F34" i="2"/>
  <c r="G34" i="2"/>
  <c r="D34" i="2"/>
  <c r="I34" i="2"/>
  <c r="E34" i="2"/>
  <c r="H34" i="2"/>
  <c r="B35" i="2" a="1"/>
  <c r="B35" i="2" s="1"/>
  <c r="W36" i="2" l="1"/>
  <c r="R36" i="2"/>
  <c r="V36" i="2"/>
  <c r="U36" i="2"/>
  <c r="T36" i="2"/>
  <c r="S36" i="2"/>
  <c r="Y36" i="2"/>
  <c r="X36" i="2"/>
  <c r="Q37" i="2" a="1"/>
  <c r="Q37" i="2" s="1"/>
  <c r="H35" i="2"/>
  <c r="E35" i="2"/>
  <c r="F35" i="2"/>
  <c r="D35" i="2"/>
  <c r="G35" i="2"/>
  <c r="J35" i="2"/>
  <c r="I35" i="2"/>
  <c r="B36" i="2" a="1"/>
  <c r="B36" i="2" s="1"/>
  <c r="W37" i="2" l="1"/>
  <c r="V37" i="2"/>
  <c r="X37" i="2"/>
  <c r="U37" i="2"/>
  <c r="T37" i="2"/>
  <c r="R37" i="2"/>
  <c r="S37" i="2"/>
  <c r="Y37" i="2"/>
  <c r="Q38" i="2" a="1"/>
  <c r="Q38" i="2" s="1"/>
  <c r="F36" i="2"/>
  <c r="H36" i="2"/>
  <c r="D36" i="2"/>
  <c r="I36" i="2"/>
  <c r="J36" i="2"/>
  <c r="G36" i="2"/>
  <c r="E36" i="2"/>
  <c r="B37" i="2" a="1"/>
  <c r="B37" i="2" s="1"/>
  <c r="I4" i="2"/>
  <c r="J6" i="2"/>
  <c r="I6" i="2"/>
  <c r="H6" i="2"/>
  <c r="G6" i="2"/>
  <c r="F6" i="2"/>
  <c r="E6" i="2"/>
  <c r="D6" i="2"/>
  <c r="J5" i="2"/>
  <c r="I5" i="2"/>
  <c r="H5" i="2"/>
  <c r="G5" i="2"/>
  <c r="F5" i="2"/>
  <c r="E5" i="2"/>
  <c r="D5" i="2"/>
  <c r="J3" i="2"/>
  <c r="I3" i="2"/>
  <c r="H3" i="2"/>
  <c r="G3" i="2"/>
  <c r="F3" i="2"/>
  <c r="E3" i="2"/>
  <c r="D3" i="2"/>
  <c r="H6" i="1" a="1"/>
  <c r="H6" i="1" s="1"/>
  <c r="G6" i="1" a="1"/>
  <c r="G6" i="1" s="1"/>
  <c r="F6" i="1" a="1"/>
  <c r="F6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J6" i="1"/>
  <c r="L6" i="1"/>
  <c r="K6" i="1"/>
  <c r="W38" i="2" l="1"/>
  <c r="V38" i="2"/>
  <c r="R38" i="2"/>
  <c r="U38" i="2"/>
  <c r="X38" i="2"/>
  <c r="T38" i="2"/>
  <c r="S38" i="2"/>
  <c r="Y38" i="2"/>
  <c r="Q39" i="2" a="1"/>
  <c r="Q39" i="2" s="1"/>
  <c r="Q40" i="2" s="1" a="1"/>
  <c r="Q40" i="2" s="1"/>
  <c r="C6" i="1" a="1"/>
  <c r="C6" i="1" s="1"/>
  <c r="E37" i="2"/>
  <c r="J37" i="2"/>
  <c r="D37" i="2"/>
  <c r="I37" i="2"/>
  <c r="G37" i="2"/>
  <c r="H37" i="2"/>
  <c r="F37" i="2"/>
  <c r="B38" i="2" a="1"/>
  <c r="B38" i="2" s="1"/>
  <c r="D4" i="2"/>
  <c r="E4" i="2"/>
  <c r="J4" i="2"/>
  <c r="H4" i="2"/>
  <c r="F4" i="2"/>
  <c r="G4" i="2"/>
  <c r="V40" i="2" l="1"/>
  <c r="T40" i="2"/>
  <c r="S40" i="2"/>
  <c r="R40" i="2"/>
  <c r="W40" i="2"/>
  <c r="U40" i="2"/>
  <c r="X40" i="2"/>
  <c r="Y40" i="2"/>
  <c r="V39" i="2"/>
  <c r="T39" i="2"/>
  <c r="S39" i="2"/>
  <c r="R39" i="2"/>
  <c r="U39" i="2"/>
  <c r="Y39" i="2"/>
  <c r="X39" i="2"/>
  <c r="W39" i="2"/>
  <c r="Q41" i="2" a="1"/>
  <c r="Q41" i="2" s="1"/>
  <c r="J38" i="2"/>
  <c r="G38" i="2"/>
  <c r="I38" i="2"/>
  <c r="F38" i="2"/>
  <c r="E38" i="2"/>
  <c r="D38" i="2"/>
  <c r="H38" i="2"/>
  <c r="B39" i="2" a="1"/>
  <c r="B39" i="2" s="1"/>
  <c r="V41" i="2" l="1"/>
  <c r="T41" i="2"/>
  <c r="S41" i="2"/>
  <c r="R41" i="2"/>
  <c r="Y41" i="2"/>
  <c r="X41" i="2"/>
  <c r="W41" i="2"/>
  <c r="U41" i="2"/>
  <c r="Q42" i="2" a="1"/>
  <c r="Q42" i="2" s="1"/>
  <c r="D39" i="2"/>
  <c r="H39" i="2"/>
  <c r="I39" i="2"/>
  <c r="G39" i="2"/>
  <c r="J39" i="2"/>
  <c r="F39" i="2"/>
  <c r="E39" i="2"/>
  <c r="B40" i="2" a="1"/>
  <c r="B40" i="2" s="1"/>
  <c r="V42" i="2" l="1"/>
  <c r="T42" i="2"/>
  <c r="S42" i="2"/>
  <c r="R42" i="2"/>
  <c r="W42" i="2"/>
  <c r="U42" i="2"/>
  <c r="X42" i="2"/>
  <c r="Y42" i="2"/>
  <c r="Q43" i="2" a="1"/>
  <c r="Q43" i="2" s="1"/>
  <c r="D40" i="2"/>
  <c r="E40" i="2"/>
  <c r="J40" i="2"/>
  <c r="F40" i="2"/>
  <c r="H40" i="2"/>
  <c r="G40" i="2"/>
  <c r="I40" i="2"/>
  <c r="B41" i="2" a="1"/>
  <c r="B41" i="2" s="1"/>
  <c r="V43" i="2" l="1"/>
  <c r="T43" i="2"/>
  <c r="S43" i="2"/>
  <c r="R43" i="2"/>
  <c r="Y43" i="2"/>
  <c r="U43" i="2"/>
  <c r="X43" i="2"/>
  <c r="W43" i="2"/>
  <c r="Q44" i="2" a="1"/>
  <c r="Q44" i="2" s="1"/>
  <c r="E41" i="2"/>
  <c r="D41" i="2"/>
  <c r="I41" i="2"/>
  <c r="J41" i="2"/>
  <c r="H41" i="2"/>
  <c r="G41" i="2"/>
  <c r="F41" i="2"/>
  <c r="B42" i="2" a="1"/>
  <c r="B42" i="2" s="1"/>
  <c r="V44" i="2" l="1"/>
  <c r="T44" i="2"/>
  <c r="S44" i="2"/>
  <c r="R44" i="2"/>
  <c r="W44" i="2"/>
  <c r="X44" i="2"/>
  <c r="U44" i="2"/>
  <c r="Y44" i="2"/>
  <c r="Q45" i="2" a="1"/>
  <c r="Q45" i="2" s="1"/>
  <c r="J42" i="2"/>
  <c r="H42" i="2"/>
  <c r="F42" i="2"/>
  <c r="E42" i="2"/>
  <c r="G42" i="2"/>
  <c r="D42" i="2"/>
  <c r="I42" i="2"/>
  <c r="B43" i="2" a="1"/>
  <c r="B43" i="2" s="1"/>
  <c r="V45" i="2" l="1"/>
  <c r="T45" i="2"/>
  <c r="S45" i="2"/>
  <c r="R45" i="2"/>
  <c r="Y45" i="2"/>
  <c r="X45" i="2"/>
  <c r="U45" i="2"/>
  <c r="W45" i="2"/>
  <c r="Q46" i="2" a="1"/>
  <c r="Q46" i="2" s="1"/>
  <c r="H43" i="2"/>
  <c r="D43" i="2"/>
  <c r="J43" i="2"/>
  <c r="I43" i="2"/>
  <c r="G43" i="2"/>
  <c r="F43" i="2"/>
  <c r="E43" i="2"/>
  <c r="B44" i="2" a="1"/>
  <c r="B44" i="2" s="1"/>
  <c r="V46" i="2" l="1"/>
  <c r="T46" i="2"/>
  <c r="S46" i="2"/>
  <c r="R46" i="2"/>
  <c r="W46" i="2"/>
  <c r="U46" i="2"/>
  <c r="Y46" i="2"/>
  <c r="X46" i="2"/>
  <c r="Q47" i="2" a="1"/>
  <c r="Q47" i="2" s="1"/>
  <c r="F44" i="2"/>
  <c r="H44" i="2"/>
  <c r="D44" i="2"/>
  <c r="J44" i="2"/>
  <c r="G44" i="2"/>
  <c r="E44" i="2"/>
  <c r="I44" i="2"/>
  <c r="B45" i="2" a="1"/>
  <c r="B45" i="2" s="1"/>
  <c r="V47" i="2" l="1"/>
  <c r="T47" i="2"/>
  <c r="S47" i="2"/>
  <c r="R47" i="2"/>
  <c r="U47" i="2"/>
  <c r="Y47" i="2"/>
  <c r="X47" i="2"/>
  <c r="W47" i="2"/>
  <c r="Q48" i="2" a="1"/>
  <c r="Q48" i="2" s="1"/>
  <c r="H45" i="2"/>
  <c r="D45" i="2"/>
  <c r="G45" i="2"/>
  <c r="F45" i="2"/>
  <c r="E45" i="2"/>
  <c r="J45" i="2"/>
  <c r="I45" i="2"/>
  <c r="B46" i="2" a="1"/>
  <c r="B46" i="2" s="1"/>
  <c r="V48" i="2" l="1"/>
  <c r="T48" i="2"/>
  <c r="S48" i="2"/>
  <c r="R48" i="2"/>
  <c r="W48" i="2"/>
  <c r="U48" i="2"/>
  <c r="X48" i="2"/>
  <c r="Y48" i="2"/>
  <c r="Q49" i="2" a="1"/>
  <c r="Q49" i="2" s="1"/>
  <c r="J46" i="2"/>
  <c r="H46" i="2"/>
  <c r="D46" i="2"/>
  <c r="G46" i="2"/>
  <c r="F46" i="2"/>
  <c r="E46" i="2"/>
  <c r="I46" i="2"/>
  <c r="B47" i="2" a="1"/>
  <c r="B47" i="2" s="1"/>
  <c r="V49" i="2" l="1"/>
  <c r="T49" i="2"/>
  <c r="S49" i="2"/>
  <c r="R49" i="2"/>
  <c r="U49" i="2"/>
  <c r="Y49" i="2"/>
  <c r="X49" i="2"/>
  <c r="W49" i="2"/>
  <c r="Q50" i="2" a="1"/>
  <c r="Q50" i="2" s="1"/>
  <c r="H47" i="2"/>
  <c r="J47" i="2"/>
  <c r="D47" i="2"/>
  <c r="I47" i="2"/>
  <c r="G47" i="2"/>
  <c r="F47" i="2"/>
  <c r="E47" i="2"/>
  <c r="B48" i="2" a="1"/>
  <c r="B48" i="2" s="1"/>
  <c r="V50" i="2" l="1"/>
  <c r="T50" i="2"/>
  <c r="S50" i="2"/>
  <c r="R50" i="2"/>
  <c r="W50" i="2"/>
  <c r="U50" i="2"/>
  <c r="X50" i="2"/>
  <c r="Y50" i="2"/>
  <c r="Q51" i="2" a="1"/>
  <c r="Q51" i="2" s="1"/>
  <c r="F48" i="2"/>
  <c r="I48" i="2"/>
  <c r="G48" i="2"/>
  <c r="D48" i="2"/>
  <c r="H48" i="2"/>
  <c r="J48" i="2"/>
  <c r="E48" i="2"/>
  <c r="B49" i="2" a="1"/>
  <c r="B49" i="2" s="1"/>
  <c r="V51" i="2" l="1"/>
  <c r="T51" i="2"/>
  <c r="S51" i="2"/>
  <c r="R51" i="2"/>
  <c r="Y51" i="2"/>
  <c r="X51" i="2"/>
  <c r="W51" i="2"/>
  <c r="U51" i="2"/>
  <c r="Q52" i="2" a="1"/>
  <c r="Q52" i="2" s="1"/>
  <c r="G49" i="2"/>
  <c r="F49" i="2"/>
  <c r="D49" i="2"/>
  <c r="H49" i="2"/>
  <c r="E49" i="2"/>
  <c r="I49" i="2"/>
  <c r="J49" i="2"/>
  <c r="B50" i="2" a="1"/>
  <c r="B50" i="2" s="1"/>
  <c r="V52" i="2" l="1"/>
  <c r="T52" i="2"/>
  <c r="S52" i="2"/>
  <c r="R52" i="2"/>
  <c r="W52" i="2"/>
  <c r="U52" i="2"/>
  <c r="X52" i="2"/>
  <c r="Y52" i="2"/>
  <c r="Q53" i="2" a="1"/>
  <c r="Q53" i="2" s="1"/>
  <c r="I50" i="2"/>
  <c r="H50" i="2"/>
  <c r="F50" i="2"/>
  <c r="D50" i="2"/>
  <c r="J50" i="2"/>
  <c r="G50" i="2"/>
  <c r="E50" i="2"/>
  <c r="B51" i="2" a="1"/>
  <c r="B51" i="2" s="1"/>
  <c r="V53" i="2" l="1"/>
  <c r="T53" i="2"/>
  <c r="S53" i="2"/>
  <c r="R53" i="2"/>
  <c r="Y53" i="2"/>
  <c r="U53" i="2"/>
  <c r="X53" i="2"/>
  <c r="W53" i="2"/>
  <c r="Q54" i="2" a="1"/>
  <c r="Q54" i="2" s="1"/>
  <c r="J51" i="2"/>
  <c r="I51" i="2"/>
  <c r="H51" i="2"/>
  <c r="F51" i="2"/>
  <c r="G51" i="2"/>
  <c r="E51" i="2"/>
  <c r="D51" i="2"/>
  <c r="B52" i="2" a="1"/>
  <c r="B52" i="2" s="1"/>
  <c r="V54" i="2" l="1"/>
  <c r="T54" i="2"/>
  <c r="S54" i="2"/>
  <c r="R54" i="2"/>
  <c r="W54" i="2"/>
  <c r="U54" i="2"/>
  <c r="X54" i="2"/>
  <c r="Y54" i="2"/>
  <c r="Q55" i="2" a="1"/>
  <c r="Q55" i="2" s="1"/>
  <c r="D52" i="2"/>
  <c r="F52" i="2"/>
  <c r="E52" i="2"/>
  <c r="H52" i="2"/>
  <c r="G52" i="2"/>
  <c r="I52" i="2"/>
  <c r="J52" i="2"/>
  <c r="B53" i="2" a="1"/>
  <c r="B53" i="2" s="1"/>
  <c r="V55" i="2" l="1"/>
  <c r="T55" i="2"/>
  <c r="S55" i="2"/>
  <c r="R55" i="2"/>
  <c r="Y55" i="2"/>
  <c r="X55" i="2"/>
  <c r="U55" i="2"/>
  <c r="W55" i="2"/>
  <c r="Q56" i="2" a="1"/>
  <c r="Q56" i="2" s="1"/>
  <c r="J53" i="2"/>
  <c r="D53" i="2"/>
  <c r="E53" i="2"/>
  <c r="H53" i="2"/>
  <c r="G53" i="2"/>
  <c r="I53" i="2"/>
  <c r="F53" i="2"/>
  <c r="B54" i="2" a="1"/>
  <c r="B54" i="2" s="1"/>
  <c r="V56" i="2" l="1"/>
  <c r="T56" i="2"/>
  <c r="S56" i="2"/>
  <c r="R56" i="2"/>
  <c r="W56" i="2"/>
  <c r="X56" i="2"/>
  <c r="U56" i="2"/>
  <c r="Y56" i="2"/>
  <c r="Q57" i="2" a="1"/>
  <c r="Q57" i="2" s="1"/>
  <c r="I54" i="2"/>
  <c r="H54" i="2"/>
  <c r="J54" i="2"/>
  <c r="E54" i="2"/>
  <c r="D54" i="2"/>
  <c r="G54" i="2"/>
  <c r="F54" i="2"/>
  <c r="B55" i="2" a="1"/>
  <c r="B55" i="2" s="1"/>
  <c r="V57" i="2" l="1"/>
  <c r="T57" i="2"/>
  <c r="S57" i="2"/>
  <c r="R57" i="2"/>
  <c r="U57" i="2"/>
  <c r="Y57" i="2"/>
  <c r="X57" i="2"/>
  <c r="W57" i="2"/>
  <c r="Q58" i="2" a="1"/>
  <c r="Q58" i="2" s="1"/>
  <c r="D55" i="2"/>
  <c r="J55" i="2"/>
  <c r="I55" i="2"/>
  <c r="H55" i="2"/>
  <c r="G55" i="2"/>
  <c r="F55" i="2"/>
  <c r="E55" i="2"/>
  <c r="B56" i="2" a="1"/>
  <c r="B56" i="2" s="1"/>
  <c r="V58" i="2" l="1"/>
  <c r="T58" i="2"/>
  <c r="S58" i="2"/>
  <c r="R58" i="2"/>
  <c r="W58" i="2"/>
  <c r="U58" i="2"/>
  <c r="Y58" i="2"/>
  <c r="X58" i="2"/>
  <c r="Q59" i="2" a="1"/>
  <c r="Q59" i="2" s="1"/>
  <c r="I56" i="2"/>
  <c r="F56" i="2"/>
  <c r="H56" i="2"/>
  <c r="D56" i="2"/>
  <c r="J56" i="2"/>
  <c r="G56" i="2"/>
  <c r="E56" i="2"/>
  <c r="B57" i="2" a="1"/>
  <c r="B57" i="2" s="1"/>
  <c r="V59" i="2" l="1"/>
  <c r="T59" i="2"/>
  <c r="S59" i="2"/>
  <c r="R59" i="2"/>
  <c r="U59" i="2"/>
  <c r="Y59" i="2"/>
  <c r="X59" i="2"/>
  <c r="W59" i="2"/>
  <c r="Q60" i="2" a="1"/>
  <c r="Q60" i="2" s="1"/>
  <c r="D57" i="2"/>
  <c r="E57" i="2"/>
  <c r="J57" i="2"/>
  <c r="F57" i="2"/>
  <c r="I57" i="2"/>
  <c r="H57" i="2"/>
  <c r="G57" i="2"/>
  <c r="B58" i="2" a="1"/>
  <c r="B58" i="2" s="1"/>
  <c r="V60" i="2" l="1"/>
  <c r="T60" i="2"/>
  <c r="S60" i="2"/>
  <c r="R60" i="2"/>
  <c r="W60" i="2"/>
  <c r="U60" i="2"/>
  <c r="X60" i="2"/>
  <c r="Y60" i="2"/>
  <c r="Q61" i="2" a="1"/>
  <c r="Q61" i="2" s="1"/>
  <c r="J58" i="2"/>
  <c r="I58" i="2"/>
  <c r="H58" i="2"/>
  <c r="G58" i="2"/>
  <c r="F58" i="2"/>
  <c r="E58" i="2"/>
  <c r="D58" i="2"/>
  <c r="B59" i="2" a="1"/>
  <c r="B59" i="2" s="1"/>
  <c r="V61" i="2" l="1"/>
  <c r="T61" i="2"/>
  <c r="S61" i="2"/>
  <c r="R61" i="2"/>
  <c r="Y61" i="2"/>
  <c r="X61" i="2"/>
  <c r="W61" i="2"/>
  <c r="U61" i="2"/>
  <c r="Q62" i="2" a="1"/>
  <c r="Q62" i="2" s="1"/>
  <c r="H59" i="2"/>
  <c r="G59" i="2"/>
  <c r="E59" i="2"/>
  <c r="I59" i="2"/>
  <c r="F59" i="2"/>
  <c r="D59" i="2"/>
  <c r="J59" i="2"/>
  <c r="B60" i="2" a="1"/>
  <c r="B60" i="2" s="1"/>
  <c r="V62" i="2" l="1"/>
  <c r="T62" i="2"/>
  <c r="S62" i="2"/>
  <c r="R62" i="2"/>
  <c r="W62" i="2"/>
  <c r="U62" i="2"/>
  <c r="X62" i="2"/>
  <c r="Y62" i="2"/>
  <c r="Q63" i="2" a="1"/>
  <c r="Q63" i="2" s="1"/>
  <c r="G60" i="2"/>
  <c r="E60" i="2"/>
  <c r="D60" i="2"/>
  <c r="F60" i="2"/>
  <c r="H60" i="2"/>
  <c r="J60" i="2"/>
  <c r="I60" i="2"/>
  <c r="B61" i="2" a="1"/>
  <c r="B61" i="2" s="1"/>
  <c r="V63" i="2" l="1"/>
  <c r="T63" i="2"/>
  <c r="S63" i="2"/>
  <c r="R63" i="2"/>
  <c r="Y63" i="2"/>
  <c r="U63" i="2"/>
  <c r="X63" i="2"/>
  <c r="W63" i="2"/>
  <c r="Q64" i="2" a="1"/>
  <c r="Q64" i="2" s="1"/>
  <c r="D61" i="2"/>
  <c r="H61" i="2"/>
  <c r="F61" i="2"/>
  <c r="E61" i="2"/>
  <c r="G61" i="2"/>
  <c r="I61" i="2"/>
  <c r="J61" i="2"/>
  <c r="B62" i="2" a="1"/>
  <c r="B62" i="2" s="1"/>
  <c r="V64" i="2" l="1"/>
  <c r="T64" i="2"/>
  <c r="S64" i="2"/>
  <c r="R64" i="2"/>
  <c r="W64" i="2"/>
  <c r="U64" i="2"/>
  <c r="X64" i="2"/>
  <c r="Y64" i="2"/>
  <c r="Q65" i="2" a="1"/>
  <c r="Q65" i="2" s="1"/>
  <c r="J62" i="2"/>
  <c r="H62" i="2"/>
  <c r="G62" i="2"/>
  <c r="E62" i="2"/>
  <c r="D62" i="2"/>
  <c r="F62" i="2"/>
  <c r="I62" i="2"/>
  <c r="B63" i="2" a="1"/>
  <c r="B63" i="2" s="1"/>
  <c r="V65" i="2" l="1"/>
  <c r="T65" i="2"/>
  <c r="S65" i="2"/>
  <c r="R65" i="2"/>
  <c r="Y65" i="2"/>
  <c r="X65" i="2"/>
  <c r="U65" i="2"/>
  <c r="W65" i="2"/>
  <c r="Q66" i="2" a="1"/>
  <c r="Q66" i="2" s="1"/>
  <c r="H63" i="2"/>
  <c r="J63" i="2"/>
  <c r="E63" i="2"/>
  <c r="I63" i="2"/>
  <c r="G63" i="2"/>
  <c r="F63" i="2"/>
  <c r="D63" i="2"/>
  <c r="B64" i="2" a="1"/>
  <c r="B64" i="2" s="1"/>
  <c r="V66" i="2" l="1"/>
  <c r="T66" i="2"/>
  <c r="S66" i="2"/>
  <c r="R66" i="2"/>
  <c r="W66" i="2"/>
  <c r="U66" i="2"/>
  <c r="X66" i="2"/>
  <c r="Y66" i="2"/>
  <c r="Q67" i="2" a="1"/>
  <c r="Q67" i="2" s="1"/>
  <c r="E64" i="2"/>
  <c r="J64" i="2"/>
  <c r="F64" i="2"/>
  <c r="H64" i="2"/>
  <c r="D64" i="2"/>
  <c r="G64" i="2"/>
  <c r="I64" i="2"/>
  <c r="B65" i="2" a="1"/>
  <c r="B65" i="2" s="1"/>
  <c r="V67" i="2" l="1"/>
  <c r="T67" i="2"/>
  <c r="S67" i="2"/>
  <c r="R67" i="2"/>
  <c r="U67" i="2"/>
  <c r="Y67" i="2"/>
  <c r="X67" i="2"/>
  <c r="W67" i="2"/>
  <c r="Q68" i="2" a="1"/>
  <c r="Q68" i="2" s="1"/>
  <c r="G65" i="2"/>
  <c r="F65" i="2"/>
  <c r="E65" i="2"/>
  <c r="D65" i="2"/>
  <c r="J65" i="2"/>
  <c r="I65" i="2"/>
  <c r="H65" i="2"/>
  <c r="B66" i="2" a="1"/>
  <c r="B66" i="2" s="1"/>
  <c r="V68" i="2" l="1"/>
  <c r="T68" i="2"/>
  <c r="S68" i="2"/>
  <c r="R68" i="2"/>
  <c r="W68" i="2"/>
  <c r="X68" i="2"/>
  <c r="U68" i="2"/>
  <c r="Y68" i="2"/>
  <c r="Q69" i="2" a="1"/>
  <c r="Q69" i="2" s="1"/>
  <c r="G66" i="2"/>
  <c r="F66" i="2"/>
  <c r="E66" i="2"/>
  <c r="D66" i="2"/>
  <c r="J66" i="2"/>
  <c r="I66" i="2"/>
  <c r="H66" i="2"/>
  <c r="B67" i="2" a="1"/>
  <c r="B67" i="2" s="1"/>
  <c r="W69" i="2" l="1"/>
  <c r="V69" i="2"/>
  <c r="U69" i="2"/>
  <c r="T69" i="2"/>
  <c r="S69" i="2"/>
  <c r="R69" i="2"/>
  <c r="X69" i="2"/>
  <c r="Y69" i="2"/>
  <c r="Q70" i="2" a="1"/>
  <c r="Q70" i="2" s="1"/>
  <c r="H67" i="2"/>
  <c r="J67" i="2"/>
  <c r="I67" i="2"/>
  <c r="G67" i="2"/>
  <c r="F67" i="2"/>
  <c r="E67" i="2"/>
  <c r="D67" i="2"/>
  <c r="B68" i="2" a="1"/>
  <c r="B68" i="2" s="1"/>
  <c r="W70" i="2" l="1"/>
  <c r="V70" i="2"/>
  <c r="U70" i="2"/>
  <c r="T70" i="2"/>
  <c r="S70" i="2"/>
  <c r="R70" i="2"/>
  <c r="Y70" i="2"/>
  <c r="X70" i="2"/>
  <c r="Q71" i="2" a="1"/>
  <c r="Q71" i="2" s="1"/>
  <c r="F68" i="2"/>
  <c r="J68" i="2"/>
  <c r="I68" i="2"/>
  <c r="G68" i="2"/>
  <c r="E68" i="2"/>
  <c r="D68" i="2"/>
  <c r="H68" i="2"/>
  <c r="B69" i="2" a="1"/>
  <c r="B69" i="2" s="1"/>
  <c r="W71" i="2" l="1"/>
  <c r="V71" i="2"/>
  <c r="U71" i="2"/>
  <c r="T71" i="2"/>
  <c r="S71" i="2"/>
  <c r="R71" i="2"/>
  <c r="Y71" i="2"/>
  <c r="X71" i="2"/>
  <c r="Q72" i="2" a="1"/>
  <c r="Q72" i="2" s="1"/>
  <c r="G69" i="2"/>
  <c r="F69" i="2"/>
  <c r="E69" i="2"/>
  <c r="D69" i="2"/>
  <c r="I69" i="2"/>
  <c r="J69" i="2"/>
  <c r="H69" i="2"/>
  <c r="B70" i="2" a="1"/>
  <c r="B70" i="2" s="1"/>
  <c r="W72" i="2" l="1"/>
  <c r="V72" i="2"/>
  <c r="U72" i="2"/>
  <c r="T72" i="2"/>
  <c r="S72" i="2"/>
  <c r="R72" i="2"/>
  <c r="Y72" i="2"/>
  <c r="X72" i="2"/>
  <c r="Q73" i="2" a="1"/>
  <c r="Q73" i="2" s="1"/>
  <c r="I70" i="2"/>
  <c r="G70" i="2"/>
  <c r="F70" i="2"/>
  <c r="E70" i="2"/>
  <c r="J70" i="2"/>
  <c r="H70" i="2"/>
  <c r="D70" i="2"/>
  <c r="B71" i="2" a="1"/>
  <c r="B71" i="2" s="1"/>
  <c r="W73" i="2" l="1"/>
  <c r="V73" i="2"/>
  <c r="U73" i="2"/>
  <c r="T73" i="2"/>
  <c r="S73" i="2"/>
  <c r="R73" i="2"/>
  <c r="Y73" i="2"/>
  <c r="X73" i="2"/>
  <c r="Q74" i="2" a="1"/>
  <c r="Q74" i="2" s="1"/>
  <c r="J71" i="2"/>
  <c r="I71" i="2"/>
  <c r="F71" i="2"/>
  <c r="E71" i="2"/>
  <c r="H71" i="2"/>
  <c r="G71" i="2"/>
  <c r="D71" i="2"/>
  <c r="B72" i="2" a="1"/>
  <c r="B72" i="2" s="1"/>
  <c r="W74" i="2" l="1"/>
  <c r="V74" i="2"/>
  <c r="U74" i="2"/>
  <c r="T74" i="2"/>
  <c r="S74" i="2"/>
  <c r="R74" i="2"/>
  <c r="Y74" i="2"/>
  <c r="X74" i="2"/>
  <c r="Q75" i="2" a="1"/>
  <c r="Q75" i="2" s="1"/>
  <c r="I72" i="2"/>
  <c r="F72" i="2"/>
  <c r="H72" i="2"/>
  <c r="G72" i="2"/>
  <c r="D72" i="2"/>
  <c r="E72" i="2"/>
  <c r="J72" i="2"/>
  <c r="B73" i="2" a="1"/>
  <c r="B73" i="2" s="1"/>
  <c r="W75" i="2" l="1"/>
  <c r="V75" i="2"/>
  <c r="U75" i="2"/>
  <c r="T75" i="2"/>
  <c r="S75" i="2"/>
  <c r="R75" i="2"/>
  <c r="Y75" i="2"/>
  <c r="X75" i="2"/>
  <c r="Q76" i="2" a="1"/>
  <c r="Q76" i="2" s="1"/>
  <c r="I73" i="2"/>
  <c r="D73" i="2"/>
  <c r="F73" i="2"/>
  <c r="E73" i="2"/>
  <c r="J73" i="2"/>
  <c r="H73" i="2"/>
  <c r="G73" i="2"/>
  <c r="B74" i="2" a="1"/>
  <c r="B74" i="2" s="1"/>
  <c r="W76" i="2" l="1"/>
  <c r="V76" i="2"/>
  <c r="U76" i="2"/>
  <c r="T76" i="2"/>
  <c r="S76" i="2"/>
  <c r="R76" i="2"/>
  <c r="X76" i="2"/>
  <c r="Y76" i="2"/>
  <c r="Q77" i="2" a="1"/>
  <c r="Q77" i="2" s="1"/>
  <c r="J74" i="2"/>
  <c r="E74" i="2"/>
  <c r="F74" i="2"/>
  <c r="I74" i="2"/>
  <c r="H74" i="2"/>
  <c r="D74" i="2"/>
  <c r="G74" i="2"/>
  <c r="B75" i="2" a="1"/>
  <c r="B75" i="2" s="1"/>
  <c r="W77" i="2" l="1"/>
  <c r="V77" i="2"/>
  <c r="U77" i="2"/>
  <c r="T77" i="2"/>
  <c r="S77" i="2"/>
  <c r="R77" i="2"/>
  <c r="X77" i="2"/>
  <c r="Y77" i="2"/>
  <c r="Q78" i="2" a="1"/>
  <c r="Q78" i="2" s="1"/>
  <c r="H75" i="2"/>
  <c r="J75" i="2"/>
  <c r="I75" i="2"/>
  <c r="E75" i="2"/>
  <c r="G75" i="2"/>
  <c r="D75" i="2"/>
  <c r="F75" i="2"/>
  <c r="B76" i="2" a="1"/>
  <c r="B76" i="2" s="1"/>
  <c r="W78" i="2" l="1"/>
  <c r="V78" i="2"/>
  <c r="U78" i="2"/>
  <c r="T78" i="2"/>
  <c r="S78" i="2"/>
  <c r="R78" i="2"/>
  <c r="Y78" i="2"/>
  <c r="X78" i="2"/>
  <c r="Q79" i="2" a="1"/>
  <c r="Q79" i="2" s="1"/>
  <c r="F76" i="2"/>
  <c r="G76" i="2"/>
  <c r="D76" i="2"/>
  <c r="J76" i="2"/>
  <c r="I76" i="2"/>
  <c r="E76" i="2"/>
  <c r="H76" i="2"/>
  <c r="B77" i="2" a="1"/>
  <c r="B77" i="2" s="1"/>
  <c r="W79" i="2" l="1"/>
  <c r="V79" i="2"/>
  <c r="U79" i="2"/>
  <c r="T79" i="2"/>
  <c r="S79" i="2"/>
  <c r="R79" i="2"/>
  <c r="Y79" i="2"/>
  <c r="X79" i="2"/>
  <c r="Q80" i="2" a="1"/>
  <c r="Q80" i="2" s="1"/>
  <c r="D77" i="2"/>
  <c r="F77" i="2"/>
  <c r="G77" i="2"/>
  <c r="J77" i="2"/>
  <c r="E77" i="2"/>
  <c r="I77" i="2"/>
  <c r="H77" i="2"/>
  <c r="B78" i="2" a="1"/>
  <c r="B78" i="2" s="1"/>
  <c r="W80" i="2" l="1"/>
  <c r="V80" i="2"/>
  <c r="U80" i="2"/>
  <c r="T80" i="2"/>
  <c r="S80" i="2"/>
  <c r="R80" i="2"/>
  <c r="X80" i="2"/>
  <c r="Y80" i="2"/>
  <c r="Q81" i="2" a="1"/>
  <c r="Q81" i="2" s="1"/>
  <c r="J78" i="2"/>
  <c r="D78" i="2"/>
  <c r="I78" i="2"/>
  <c r="G78" i="2"/>
  <c r="E78" i="2"/>
  <c r="F78" i="2"/>
  <c r="H78" i="2"/>
  <c r="B79" i="2" a="1"/>
  <c r="B79" i="2" s="1"/>
  <c r="W81" i="2" l="1"/>
  <c r="V81" i="2"/>
  <c r="U81" i="2"/>
  <c r="T81" i="2"/>
  <c r="S81" i="2"/>
  <c r="R81" i="2"/>
  <c r="X81" i="2"/>
  <c r="Y81" i="2"/>
  <c r="Q82" i="2" a="1"/>
  <c r="Q82" i="2" s="1"/>
  <c r="H79" i="2"/>
  <c r="J79" i="2"/>
  <c r="G79" i="2"/>
  <c r="E79" i="2"/>
  <c r="D79" i="2"/>
  <c r="F79" i="2"/>
  <c r="I79" i="2"/>
  <c r="B80" i="2" a="1"/>
  <c r="B80" i="2" s="1"/>
  <c r="W82" i="2" l="1"/>
  <c r="V82" i="2"/>
  <c r="U82" i="2"/>
  <c r="T82" i="2"/>
  <c r="S82" i="2"/>
  <c r="R82" i="2"/>
  <c r="Y82" i="2"/>
  <c r="X82" i="2"/>
  <c r="Q83" i="2" a="1"/>
  <c r="Q83" i="2" s="1"/>
  <c r="D80" i="2"/>
  <c r="F80" i="2"/>
  <c r="E80" i="2"/>
  <c r="G80" i="2"/>
  <c r="J80" i="2"/>
  <c r="I80" i="2"/>
  <c r="H80" i="2"/>
  <c r="B81" i="2" a="1"/>
  <c r="B81" i="2" s="1"/>
  <c r="W83" i="2" l="1"/>
  <c r="V83" i="2"/>
  <c r="U83" i="2"/>
  <c r="T83" i="2"/>
  <c r="S83" i="2"/>
  <c r="R83" i="2"/>
  <c r="Y83" i="2"/>
  <c r="X83" i="2"/>
  <c r="Q84" i="2" a="1"/>
  <c r="Q84" i="2" s="1"/>
  <c r="D81" i="2"/>
  <c r="I81" i="2"/>
  <c r="H81" i="2"/>
  <c r="E81" i="2"/>
  <c r="G81" i="2"/>
  <c r="J81" i="2"/>
  <c r="F81" i="2"/>
  <c r="B82" i="2" a="1"/>
  <c r="B82" i="2" s="1"/>
  <c r="W84" i="2" l="1"/>
  <c r="V84" i="2"/>
  <c r="U84" i="2"/>
  <c r="T84" i="2"/>
  <c r="S84" i="2"/>
  <c r="R84" i="2"/>
  <c r="X84" i="2"/>
  <c r="Y84" i="2"/>
  <c r="Q85" i="2" a="1"/>
  <c r="Q85" i="2" s="1"/>
  <c r="J82" i="2"/>
  <c r="G82" i="2"/>
  <c r="I82" i="2"/>
  <c r="F82" i="2"/>
  <c r="E82" i="2"/>
  <c r="D82" i="2"/>
  <c r="H82" i="2"/>
  <c r="B83" i="2" a="1"/>
  <c r="B83" i="2" s="1"/>
  <c r="W85" i="2" l="1"/>
  <c r="V85" i="2"/>
  <c r="U85" i="2"/>
  <c r="T85" i="2"/>
  <c r="S85" i="2"/>
  <c r="R85" i="2"/>
  <c r="X85" i="2"/>
  <c r="Y85" i="2"/>
  <c r="Q86" i="2" a="1"/>
  <c r="Q86" i="2" s="1"/>
  <c r="H83" i="2"/>
  <c r="F83" i="2"/>
  <c r="J83" i="2"/>
  <c r="G83" i="2"/>
  <c r="E83" i="2"/>
  <c r="D83" i="2"/>
  <c r="I83" i="2"/>
  <c r="B84" i="2" a="1"/>
  <c r="B84" i="2" s="1"/>
  <c r="W86" i="2" l="1"/>
  <c r="V86" i="2"/>
  <c r="U86" i="2"/>
  <c r="T86" i="2"/>
  <c r="S86" i="2"/>
  <c r="R86" i="2"/>
  <c r="Y86" i="2"/>
  <c r="X86" i="2"/>
  <c r="Q87" i="2" a="1"/>
  <c r="Q87" i="2" s="1"/>
  <c r="I84" i="2"/>
  <c r="D84" i="2"/>
  <c r="F84" i="2"/>
  <c r="E84" i="2"/>
  <c r="J84" i="2"/>
  <c r="H84" i="2"/>
  <c r="G84" i="2"/>
  <c r="B85" i="2" a="1"/>
  <c r="B85" i="2" s="1"/>
  <c r="W87" i="2" l="1"/>
  <c r="V87" i="2"/>
  <c r="U87" i="2"/>
  <c r="T87" i="2"/>
  <c r="S87" i="2"/>
  <c r="R87" i="2"/>
  <c r="Y87" i="2"/>
  <c r="X87" i="2"/>
  <c r="Q88" i="2" a="1"/>
  <c r="Q88" i="2" s="1"/>
  <c r="H85" i="2"/>
  <c r="G85" i="2"/>
  <c r="F85" i="2"/>
  <c r="I85" i="2"/>
  <c r="D85" i="2"/>
  <c r="E85" i="2"/>
  <c r="J85" i="2"/>
  <c r="B86" i="2" a="1"/>
  <c r="B86" i="2" s="1"/>
  <c r="W88" i="2" l="1"/>
  <c r="V88" i="2"/>
  <c r="U88" i="2"/>
  <c r="T88" i="2"/>
  <c r="S88" i="2"/>
  <c r="R88" i="2"/>
  <c r="X88" i="2"/>
  <c r="Y88" i="2"/>
  <c r="Q89" i="2" a="1"/>
  <c r="Q89" i="2" s="1"/>
  <c r="J86" i="2"/>
  <c r="D86" i="2"/>
  <c r="H86" i="2"/>
  <c r="G86" i="2"/>
  <c r="F86" i="2"/>
  <c r="E86" i="2"/>
  <c r="I86" i="2"/>
  <c r="B87" i="2" a="1"/>
  <c r="B87" i="2" s="1"/>
  <c r="W89" i="2" l="1"/>
  <c r="V89" i="2"/>
  <c r="U89" i="2"/>
  <c r="T89" i="2"/>
  <c r="S89" i="2"/>
  <c r="R89" i="2"/>
  <c r="X89" i="2"/>
  <c r="Y89" i="2"/>
  <c r="Q90" i="2" a="1"/>
  <c r="Q90" i="2" s="1"/>
  <c r="H87" i="2"/>
  <c r="I87" i="2"/>
  <c r="G87" i="2"/>
  <c r="D87" i="2"/>
  <c r="F87" i="2"/>
  <c r="E87" i="2"/>
  <c r="J87" i="2"/>
  <c r="B88" i="2" a="1"/>
  <c r="B88" i="2" s="1"/>
  <c r="W90" i="2" l="1"/>
  <c r="V90" i="2"/>
  <c r="U90" i="2"/>
  <c r="T90" i="2"/>
  <c r="S90" i="2"/>
  <c r="R90" i="2"/>
  <c r="Y90" i="2"/>
  <c r="X90" i="2"/>
  <c r="Q91" i="2" a="1"/>
  <c r="Q91" i="2" s="1"/>
  <c r="F88" i="2"/>
  <c r="I88" i="2"/>
  <c r="H88" i="2"/>
  <c r="G88" i="2"/>
  <c r="E88" i="2"/>
  <c r="D88" i="2"/>
  <c r="J88" i="2"/>
  <c r="B89" i="2" a="1"/>
  <c r="B89" i="2" s="1"/>
  <c r="W91" i="2" l="1"/>
  <c r="V91" i="2"/>
  <c r="U91" i="2"/>
  <c r="T91" i="2"/>
  <c r="S91" i="2"/>
  <c r="R91" i="2"/>
  <c r="Y91" i="2"/>
  <c r="X91" i="2"/>
  <c r="Q92" i="2" a="1"/>
  <c r="Q92" i="2" s="1"/>
  <c r="D89" i="2"/>
  <c r="J89" i="2"/>
  <c r="I89" i="2"/>
  <c r="H89" i="2"/>
  <c r="G89" i="2"/>
  <c r="F89" i="2"/>
  <c r="E89" i="2"/>
  <c r="B90" i="2" a="1"/>
  <c r="B90" i="2" s="1"/>
  <c r="W92" i="2" l="1"/>
  <c r="V92" i="2"/>
  <c r="U92" i="2"/>
  <c r="T92" i="2"/>
  <c r="S92" i="2"/>
  <c r="R92" i="2"/>
  <c r="X92" i="2"/>
  <c r="Y92" i="2"/>
  <c r="Q93" i="2" a="1"/>
  <c r="Q93" i="2" s="1"/>
  <c r="J90" i="2"/>
  <c r="I90" i="2"/>
  <c r="H90" i="2"/>
  <c r="G90" i="2"/>
  <c r="F90" i="2"/>
  <c r="E90" i="2"/>
  <c r="D90" i="2"/>
  <c r="B91" i="2" a="1"/>
  <c r="B91" i="2" s="1"/>
  <c r="W93" i="2" l="1"/>
  <c r="V93" i="2"/>
  <c r="U93" i="2"/>
  <c r="T93" i="2"/>
  <c r="S93" i="2"/>
  <c r="R93" i="2"/>
  <c r="Y93" i="2"/>
  <c r="X93" i="2"/>
  <c r="Q94" i="2" a="1"/>
  <c r="Q94" i="2" s="1"/>
  <c r="H91" i="2"/>
  <c r="I91" i="2"/>
  <c r="J91" i="2"/>
  <c r="G91" i="2"/>
  <c r="F91" i="2"/>
  <c r="E91" i="2"/>
  <c r="D91" i="2"/>
  <c r="B92" i="2" a="1"/>
  <c r="B92" i="2" s="1"/>
  <c r="W94" i="2" l="1"/>
  <c r="V94" i="2"/>
  <c r="U94" i="2"/>
  <c r="T94" i="2"/>
  <c r="S94" i="2"/>
  <c r="R94" i="2"/>
  <c r="Y94" i="2"/>
  <c r="X94" i="2"/>
  <c r="Q95" i="2" a="1"/>
  <c r="Q95" i="2" s="1"/>
  <c r="G92" i="2"/>
  <c r="E92" i="2"/>
  <c r="D92" i="2"/>
  <c r="F92" i="2"/>
  <c r="H92" i="2"/>
  <c r="J92" i="2"/>
  <c r="I92" i="2"/>
  <c r="B93" i="2" a="1"/>
  <c r="B93" i="2" s="1"/>
  <c r="W95" i="2" l="1"/>
  <c r="V95" i="2"/>
  <c r="U95" i="2"/>
  <c r="T95" i="2"/>
  <c r="S95" i="2"/>
  <c r="R95" i="2"/>
  <c r="Y95" i="2"/>
  <c r="X95" i="2"/>
  <c r="Q96" i="2" a="1"/>
  <c r="Q96" i="2" s="1"/>
  <c r="F93" i="2"/>
  <c r="E93" i="2"/>
  <c r="H93" i="2"/>
  <c r="D93" i="2"/>
  <c r="G93" i="2"/>
  <c r="J93" i="2"/>
  <c r="I93" i="2"/>
  <c r="B94" i="2" a="1"/>
  <c r="B94" i="2" s="1"/>
  <c r="W96" i="2" l="1"/>
  <c r="V96" i="2"/>
  <c r="U96" i="2"/>
  <c r="T96" i="2"/>
  <c r="S96" i="2"/>
  <c r="R96" i="2"/>
  <c r="Y96" i="2"/>
  <c r="X96" i="2"/>
  <c r="Q97" i="2" a="1"/>
  <c r="Q97" i="2" s="1"/>
  <c r="H94" i="2"/>
  <c r="J94" i="2"/>
  <c r="F94" i="2"/>
  <c r="G94" i="2"/>
  <c r="E94" i="2"/>
  <c r="D94" i="2"/>
  <c r="I94" i="2"/>
  <c r="B95" i="2" a="1"/>
  <c r="B95" i="2" s="1"/>
  <c r="W97" i="2" l="1"/>
  <c r="V97" i="2"/>
  <c r="U97" i="2"/>
  <c r="T97" i="2"/>
  <c r="S97" i="2"/>
  <c r="R97" i="2"/>
  <c r="X97" i="2"/>
  <c r="Y97" i="2"/>
  <c r="Q98" i="2" a="1"/>
  <c r="Q98" i="2" s="1"/>
  <c r="H95" i="2"/>
  <c r="J95" i="2"/>
  <c r="G95" i="2"/>
  <c r="E95" i="2"/>
  <c r="D95" i="2"/>
  <c r="I95" i="2"/>
  <c r="F95" i="2"/>
  <c r="B96" i="2" a="1"/>
  <c r="B96" i="2" s="1"/>
  <c r="W98" i="2" l="1"/>
  <c r="V98" i="2"/>
  <c r="U98" i="2"/>
  <c r="T98" i="2"/>
  <c r="S98" i="2"/>
  <c r="R98" i="2"/>
  <c r="Y98" i="2"/>
  <c r="X98" i="2"/>
  <c r="Q99" i="2" a="1"/>
  <c r="Q99" i="2" s="1"/>
  <c r="F96" i="2"/>
  <c r="I96" i="2"/>
  <c r="H96" i="2"/>
  <c r="G96" i="2"/>
  <c r="D96" i="2"/>
  <c r="E96" i="2"/>
  <c r="J96" i="2"/>
  <c r="B97" i="2" a="1"/>
  <c r="B97" i="2" s="1"/>
  <c r="W99" i="2" l="1"/>
  <c r="V99" i="2"/>
  <c r="U99" i="2"/>
  <c r="T99" i="2"/>
  <c r="S99" i="2"/>
  <c r="R99" i="2"/>
  <c r="Y99" i="2"/>
  <c r="X99" i="2"/>
  <c r="Q100" i="2" a="1"/>
  <c r="Q100" i="2" s="1"/>
  <c r="J97" i="2"/>
  <c r="F97" i="2"/>
  <c r="I97" i="2"/>
  <c r="H97" i="2"/>
  <c r="G97" i="2"/>
  <c r="D97" i="2"/>
  <c r="E97" i="2"/>
  <c r="B98" i="2" a="1"/>
  <c r="B98" i="2" s="1"/>
  <c r="W100" i="2" l="1"/>
  <c r="V100" i="2"/>
  <c r="U100" i="2"/>
  <c r="T100" i="2"/>
  <c r="S100" i="2"/>
  <c r="R100" i="2"/>
  <c r="X100" i="2"/>
  <c r="Y100" i="2"/>
  <c r="Q101" i="2" a="1"/>
  <c r="Q101" i="2" s="1"/>
  <c r="G98" i="2"/>
  <c r="J98" i="2"/>
  <c r="F98" i="2"/>
  <c r="D98" i="2"/>
  <c r="E98" i="2"/>
  <c r="I98" i="2"/>
  <c r="H98" i="2"/>
  <c r="B99" i="2" a="1"/>
  <c r="B99" i="2" s="1"/>
  <c r="W101" i="2" l="1"/>
  <c r="V101" i="2"/>
  <c r="U101" i="2"/>
  <c r="T101" i="2"/>
  <c r="S101" i="2"/>
  <c r="R101" i="2"/>
  <c r="X101" i="2"/>
  <c r="Y101" i="2"/>
  <c r="Q102" i="2" a="1"/>
  <c r="Q102" i="2" s="1"/>
  <c r="E99" i="2"/>
  <c r="J99" i="2"/>
  <c r="I99" i="2"/>
  <c r="G99" i="2"/>
  <c r="H99" i="2"/>
  <c r="F99" i="2"/>
  <c r="D99" i="2"/>
  <c r="B100" i="2" a="1"/>
  <c r="B100" i="2" s="1"/>
  <c r="W102" i="2" l="1"/>
  <c r="V102" i="2"/>
  <c r="U102" i="2"/>
  <c r="T102" i="2"/>
  <c r="S102" i="2"/>
  <c r="R102" i="2"/>
  <c r="Y102" i="2"/>
  <c r="X102" i="2"/>
  <c r="Q103" i="2" a="1"/>
  <c r="Q103" i="2" s="1"/>
  <c r="E100" i="2"/>
  <c r="I100" i="2"/>
  <c r="H100" i="2"/>
  <c r="F100" i="2"/>
  <c r="J100" i="2"/>
  <c r="G100" i="2"/>
  <c r="D100" i="2"/>
  <c r="B101" i="2" a="1"/>
  <c r="B101" i="2" s="1"/>
  <c r="W103" i="2" l="1"/>
  <c r="V103" i="2"/>
  <c r="U103" i="2"/>
  <c r="T103" i="2"/>
  <c r="S103" i="2"/>
  <c r="R103" i="2"/>
  <c r="Y103" i="2"/>
  <c r="X103" i="2"/>
  <c r="Q104" i="2" a="1"/>
  <c r="Q104" i="2" s="1"/>
  <c r="D101" i="2"/>
  <c r="I101" i="2"/>
  <c r="G101" i="2"/>
  <c r="E101" i="2"/>
  <c r="F101" i="2"/>
  <c r="J101" i="2"/>
  <c r="H101" i="2"/>
  <c r="B102" i="2" a="1"/>
  <c r="B102" i="2" s="1"/>
  <c r="W104" i="2" l="1"/>
  <c r="V104" i="2"/>
  <c r="U104" i="2"/>
  <c r="T104" i="2"/>
  <c r="S104" i="2"/>
  <c r="R104" i="2"/>
  <c r="X104" i="2"/>
  <c r="Y104" i="2"/>
  <c r="Q105" i="2" a="1"/>
  <c r="Q105" i="2" s="1"/>
  <c r="J102" i="2"/>
  <c r="H102" i="2"/>
  <c r="G102" i="2"/>
  <c r="E102" i="2"/>
  <c r="D102" i="2"/>
  <c r="F102" i="2"/>
  <c r="I102" i="2"/>
  <c r="B103" i="2" a="1"/>
  <c r="B103" i="2" s="1"/>
  <c r="W105" i="2" l="1"/>
  <c r="V105" i="2"/>
  <c r="U105" i="2"/>
  <c r="T105" i="2"/>
  <c r="S105" i="2"/>
  <c r="R105" i="2"/>
  <c r="X105" i="2"/>
  <c r="Y105" i="2"/>
  <c r="Q106" i="2" a="1"/>
  <c r="Q106" i="2" s="1"/>
  <c r="H103" i="2"/>
  <c r="G103" i="2"/>
  <c r="D103" i="2"/>
  <c r="F103" i="2"/>
  <c r="J103" i="2"/>
  <c r="I103" i="2"/>
  <c r="E103" i="2"/>
  <c r="B104" i="2" a="1"/>
  <c r="B104" i="2" s="1"/>
  <c r="W106" i="2" l="1"/>
  <c r="V106" i="2"/>
  <c r="U106" i="2"/>
  <c r="T106" i="2"/>
  <c r="S106" i="2"/>
  <c r="R106" i="2"/>
  <c r="Y106" i="2"/>
  <c r="X106" i="2"/>
  <c r="Q107" i="2" a="1"/>
  <c r="Q107" i="2" s="1"/>
  <c r="E104" i="2"/>
  <c r="D104" i="2"/>
  <c r="I104" i="2"/>
  <c r="H104" i="2"/>
  <c r="J104" i="2"/>
  <c r="F104" i="2"/>
  <c r="G104" i="2"/>
  <c r="B105" i="2" a="1"/>
  <c r="B105" i="2" s="1"/>
  <c r="W107" i="2" l="1"/>
  <c r="V107" i="2"/>
  <c r="U107" i="2"/>
  <c r="T107" i="2"/>
  <c r="S107" i="2"/>
  <c r="R107" i="2"/>
  <c r="Y107" i="2"/>
  <c r="X107" i="2"/>
  <c r="Q108" i="2" a="1"/>
  <c r="Q108" i="2" s="1"/>
  <c r="G105" i="2"/>
  <c r="E105" i="2"/>
  <c r="H105" i="2"/>
  <c r="J105" i="2"/>
  <c r="I105" i="2"/>
  <c r="D105" i="2"/>
  <c r="F105" i="2"/>
  <c r="B106" i="2" a="1"/>
  <c r="B106" i="2" s="1"/>
  <c r="W108" i="2" l="1"/>
  <c r="V108" i="2"/>
  <c r="U108" i="2"/>
  <c r="T108" i="2"/>
  <c r="S108" i="2"/>
  <c r="R108" i="2"/>
  <c r="X108" i="2"/>
  <c r="Y108" i="2"/>
  <c r="Q109" i="2" a="1"/>
  <c r="Q109" i="2" s="1"/>
  <c r="J106" i="2"/>
  <c r="E106" i="2"/>
  <c r="I106" i="2"/>
  <c r="G106" i="2"/>
  <c r="F106" i="2"/>
  <c r="H106" i="2"/>
  <c r="D106" i="2"/>
  <c r="B107" i="2" a="1"/>
  <c r="B107" i="2" s="1"/>
  <c r="W109" i="2" l="1"/>
  <c r="V109" i="2"/>
  <c r="U109" i="2"/>
  <c r="T109" i="2"/>
  <c r="S109" i="2"/>
  <c r="R109" i="2"/>
  <c r="X109" i="2"/>
  <c r="Y109" i="2"/>
  <c r="Q110" i="2" a="1"/>
  <c r="Q110" i="2" s="1"/>
  <c r="G107" i="2"/>
  <c r="F107" i="2"/>
  <c r="I107" i="2"/>
  <c r="E107" i="2"/>
  <c r="H107" i="2"/>
  <c r="D107" i="2"/>
  <c r="J107" i="2"/>
  <c r="B108" i="2" a="1"/>
  <c r="B108" i="2" s="1"/>
  <c r="W110" i="2" l="1"/>
  <c r="V110" i="2"/>
  <c r="U110" i="2"/>
  <c r="T110" i="2"/>
  <c r="S110" i="2"/>
  <c r="R110" i="2"/>
  <c r="Y110" i="2"/>
  <c r="X110" i="2"/>
  <c r="Q111" i="2" a="1"/>
  <c r="Q111" i="2" s="1"/>
  <c r="F108" i="2"/>
  <c r="J108" i="2"/>
  <c r="H108" i="2"/>
  <c r="G108" i="2"/>
  <c r="I108" i="2"/>
  <c r="E108" i="2"/>
  <c r="D108" i="2"/>
  <c r="B109" i="2" a="1"/>
  <c r="B109" i="2" s="1"/>
  <c r="W111" i="2" l="1"/>
  <c r="V111" i="2"/>
  <c r="U111" i="2"/>
  <c r="T111" i="2"/>
  <c r="S111" i="2"/>
  <c r="R111" i="2"/>
  <c r="Y111" i="2"/>
  <c r="X111" i="2"/>
  <c r="Q112" i="2" a="1"/>
  <c r="Q112" i="2" s="1"/>
  <c r="D109" i="2"/>
  <c r="J109" i="2"/>
  <c r="H109" i="2"/>
  <c r="G109" i="2"/>
  <c r="I109" i="2"/>
  <c r="F109" i="2"/>
  <c r="E109" i="2"/>
  <c r="B110" i="2" a="1"/>
  <c r="B110" i="2" s="1"/>
  <c r="W112" i="2" l="1"/>
  <c r="V112" i="2"/>
  <c r="U112" i="2"/>
  <c r="T112" i="2"/>
  <c r="S112" i="2"/>
  <c r="R112" i="2"/>
  <c r="X112" i="2"/>
  <c r="Y112" i="2"/>
  <c r="Q113" i="2" a="1"/>
  <c r="Q113" i="2" s="1"/>
  <c r="J110" i="2"/>
  <c r="H110" i="2"/>
  <c r="I110" i="2"/>
  <c r="F110" i="2"/>
  <c r="E110" i="2"/>
  <c r="D110" i="2"/>
  <c r="G110" i="2"/>
  <c r="B111" i="2" a="1"/>
  <c r="B111" i="2" s="1"/>
  <c r="W113" i="2" l="1"/>
  <c r="V113" i="2"/>
  <c r="U113" i="2"/>
  <c r="T113" i="2"/>
  <c r="S113" i="2"/>
  <c r="R113" i="2"/>
  <c r="Y113" i="2"/>
  <c r="X113" i="2"/>
  <c r="Q114" i="2" a="1"/>
  <c r="Q114" i="2" s="1"/>
  <c r="H111" i="2"/>
  <c r="J111" i="2"/>
  <c r="I111" i="2"/>
  <c r="G111" i="2"/>
  <c r="F111" i="2"/>
  <c r="E111" i="2"/>
  <c r="D111" i="2"/>
  <c r="B112" i="2" a="1"/>
  <c r="B112" i="2" s="1"/>
  <c r="W114" i="2" l="1"/>
  <c r="V114" i="2"/>
  <c r="U114" i="2"/>
  <c r="T114" i="2"/>
  <c r="S114" i="2"/>
  <c r="R114" i="2"/>
  <c r="Y114" i="2"/>
  <c r="X114" i="2"/>
  <c r="Q115" i="2" a="1"/>
  <c r="Q115" i="2" s="1"/>
  <c r="F112" i="2"/>
  <c r="I112" i="2"/>
  <c r="J112" i="2"/>
  <c r="H112" i="2"/>
  <c r="G112" i="2"/>
  <c r="E112" i="2"/>
  <c r="D112" i="2"/>
  <c r="B113" i="2" a="1"/>
  <c r="B113" i="2" s="1"/>
  <c r="W115" i="2" l="1"/>
  <c r="V115" i="2"/>
  <c r="U115" i="2"/>
  <c r="T115" i="2"/>
  <c r="S115" i="2"/>
  <c r="R115" i="2"/>
  <c r="Y115" i="2"/>
  <c r="X115" i="2"/>
  <c r="Q116" i="2" a="1"/>
  <c r="Q116" i="2" s="1"/>
  <c r="D113" i="2"/>
  <c r="H113" i="2"/>
  <c r="I113" i="2"/>
  <c r="G113" i="2"/>
  <c r="E113" i="2"/>
  <c r="J113" i="2"/>
  <c r="F113" i="2"/>
  <c r="B114" i="2" a="1"/>
  <c r="B114" i="2" s="1"/>
  <c r="W116" i="2" l="1"/>
  <c r="V116" i="2"/>
  <c r="U116" i="2"/>
  <c r="T116" i="2"/>
  <c r="S116" i="2"/>
  <c r="R116" i="2"/>
  <c r="Y116" i="2"/>
  <c r="X116" i="2"/>
  <c r="Q117" i="2" a="1"/>
  <c r="Q117" i="2" s="1"/>
  <c r="J114" i="2"/>
  <c r="F114" i="2"/>
  <c r="E114" i="2"/>
  <c r="D114" i="2"/>
  <c r="G114" i="2"/>
  <c r="I114" i="2"/>
  <c r="H114" i="2"/>
  <c r="B115" i="2" a="1"/>
  <c r="B115" i="2" s="1"/>
  <c r="W117" i="2" l="1"/>
  <c r="V117" i="2"/>
  <c r="U117" i="2"/>
  <c r="T117" i="2"/>
  <c r="S117" i="2"/>
  <c r="R117" i="2"/>
  <c r="X117" i="2"/>
  <c r="Y117" i="2"/>
  <c r="Q118" i="2" a="1"/>
  <c r="Q118" i="2" s="1"/>
  <c r="H115" i="2"/>
  <c r="F115" i="2"/>
  <c r="J115" i="2"/>
  <c r="I115" i="2"/>
  <c r="E115" i="2"/>
  <c r="D115" i="2"/>
  <c r="G115" i="2"/>
  <c r="B116" i="2" a="1"/>
  <c r="B116" i="2" s="1"/>
  <c r="W118" i="2" l="1"/>
  <c r="V118" i="2"/>
  <c r="U118" i="2"/>
  <c r="T118" i="2"/>
  <c r="S118" i="2"/>
  <c r="R118" i="2"/>
  <c r="Y118" i="2"/>
  <c r="X118" i="2"/>
  <c r="Q119" i="2" a="1"/>
  <c r="Q119" i="2" s="1"/>
  <c r="F116" i="2"/>
  <c r="E116" i="2"/>
  <c r="D116" i="2"/>
  <c r="J116" i="2"/>
  <c r="I116" i="2"/>
  <c r="H116" i="2"/>
  <c r="G116" i="2"/>
  <c r="B117" i="2" a="1"/>
  <c r="B117" i="2" s="1"/>
  <c r="W119" i="2" l="1"/>
  <c r="V119" i="2"/>
  <c r="U119" i="2"/>
  <c r="T119" i="2"/>
  <c r="S119" i="2"/>
  <c r="R119" i="2"/>
  <c r="Y119" i="2"/>
  <c r="X119" i="2"/>
  <c r="Q120" i="2" a="1"/>
  <c r="Q120" i="2" s="1"/>
  <c r="D117" i="2"/>
  <c r="E117" i="2"/>
  <c r="J117" i="2"/>
  <c r="I117" i="2"/>
  <c r="H117" i="2"/>
  <c r="G117" i="2"/>
  <c r="F117" i="2"/>
  <c r="B118" i="2" a="1"/>
  <c r="B118" i="2" s="1"/>
  <c r="W120" i="2" l="1"/>
  <c r="V120" i="2"/>
  <c r="U120" i="2"/>
  <c r="T120" i="2"/>
  <c r="S120" i="2"/>
  <c r="R120" i="2"/>
  <c r="X120" i="2"/>
  <c r="Y120" i="2"/>
  <c r="Q121" i="2" a="1"/>
  <c r="Q121" i="2" s="1"/>
  <c r="J118" i="2"/>
  <c r="E118" i="2"/>
  <c r="D118" i="2"/>
  <c r="I118" i="2"/>
  <c r="H118" i="2"/>
  <c r="G118" i="2"/>
  <c r="F118" i="2"/>
  <c r="B119" i="2" a="1"/>
  <c r="B119" i="2" s="1"/>
  <c r="W121" i="2" l="1"/>
  <c r="V121" i="2"/>
  <c r="U121" i="2"/>
  <c r="T121" i="2"/>
  <c r="S121" i="2"/>
  <c r="R121" i="2"/>
  <c r="X121" i="2"/>
  <c r="Y121" i="2"/>
  <c r="Q122" i="2" a="1"/>
  <c r="Q122" i="2" s="1"/>
  <c r="H119" i="2"/>
  <c r="J119" i="2"/>
  <c r="E119" i="2"/>
  <c r="D119" i="2"/>
  <c r="I119" i="2"/>
  <c r="G119" i="2"/>
  <c r="F119" i="2"/>
  <c r="B120" i="2" a="1"/>
  <c r="B120" i="2" s="1"/>
  <c r="W122" i="2" l="1"/>
  <c r="V122" i="2"/>
  <c r="U122" i="2"/>
  <c r="T122" i="2"/>
  <c r="S122" i="2"/>
  <c r="R122" i="2"/>
  <c r="Y122" i="2"/>
  <c r="X122" i="2"/>
  <c r="Q123" i="2" a="1"/>
  <c r="Q123" i="2" s="1"/>
  <c r="F120" i="2"/>
  <c r="E120" i="2"/>
  <c r="D120" i="2"/>
  <c r="J120" i="2"/>
  <c r="H120" i="2"/>
  <c r="G120" i="2"/>
  <c r="I120" i="2"/>
  <c r="B121" i="2" a="1"/>
  <c r="B121" i="2" s="1"/>
  <c r="W123" i="2" l="1"/>
  <c r="V123" i="2"/>
  <c r="U123" i="2"/>
  <c r="T123" i="2"/>
  <c r="S123" i="2"/>
  <c r="R123" i="2"/>
  <c r="Y123" i="2"/>
  <c r="X123" i="2"/>
  <c r="Q124" i="2" a="1"/>
  <c r="Q124" i="2" s="1"/>
  <c r="E121" i="2"/>
  <c r="I121" i="2"/>
  <c r="H121" i="2"/>
  <c r="G121" i="2"/>
  <c r="D121" i="2"/>
  <c r="J121" i="2"/>
  <c r="F121" i="2"/>
  <c r="B122" i="2" a="1"/>
  <c r="B122" i="2" s="1"/>
  <c r="W124" i="2" l="1"/>
  <c r="V124" i="2"/>
  <c r="U124" i="2"/>
  <c r="T124" i="2"/>
  <c r="S124" i="2"/>
  <c r="R124" i="2"/>
  <c r="X124" i="2"/>
  <c r="Y124" i="2"/>
  <c r="Q125" i="2" a="1"/>
  <c r="Q125" i="2" s="1"/>
  <c r="J122" i="2"/>
  <c r="I122" i="2"/>
  <c r="F122" i="2"/>
  <c r="D122" i="2"/>
  <c r="E122" i="2"/>
  <c r="H122" i="2"/>
  <c r="G122" i="2"/>
  <c r="B123" i="2" a="1"/>
  <c r="B123" i="2" s="1"/>
  <c r="W125" i="2" l="1"/>
  <c r="V125" i="2"/>
  <c r="U125" i="2"/>
  <c r="T125" i="2"/>
  <c r="S125" i="2"/>
  <c r="R125" i="2"/>
  <c r="X125" i="2"/>
  <c r="Y125" i="2"/>
  <c r="Q126" i="2" a="1"/>
  <c r="Q126" i="2" s="1"/>
  <c r="H123" i="2"/>
  <c r="F123" i="2"/>
  <c r="G123" i="2"/>
  <c r="I123" i="2"/>
  <c r="E123" i="2"/>
  <c r="J123" i="2"/>
  <c r="D123" i="2"/>
  <c r="B124" i="2" a="1"/>
  <c r="B124" i="2" s="1"/>
  <c r="W126" i="2" l="1"/>
  <c r="V126" i="2"/>
  <c r="U126" i="2"/>
  <c r="T126" i="2"/>
  <c r="S126" i="2"/>
  <c r="R126" i="2"/>
  <c r="Y126" i="2"/>
  <c r="X126" i="2"/>
  <c r="Q127" i="2" a="1"/>
  <c r="Q127" i="2" s="1"/>
  <c r="F124" i="2"/>
  <c r="H124" i="2"/>
  <c r="G124" i="2"/>
  <c r="E124" i="2"/>
  <c r="I124" i="2"/>
  <c r="J124" i="2"/>
  <c r="D124" i="2"/>
  <c r="B125" i="2" a="1"/>
  <c r="B125" i="2" s="1"/>
  <c r="W127" i="2" l="1"/>
  <c r="V127" i="2"/>
  <c r="U127" i="2"/>
  <c r="T127" i="2"/>
  <c r="S127" i="2"/>
  <c r="R127" i="2"/>
  <c r="Y127" i="2"/>
  <c r="X127" i="2"/>
  <c r="Q128" i="2" a="1"/>
  <c r="Q128" i="2" s="1"/>
  <c r="D125" i="2"/>
  <c r="G125" i="2"/>
  <c r="E125" i="2"/>
  <c r="J125" i="2"/>
  <c r="F125" i="2"/>
  <c r="I125" i="2"/>
  <c r="H125" i="2"/>
  <c r="B126" i="2" a="1"/>
  <c r="B126" i="2" s="1"/>
  <c r="W128" i="2" l="1"/>
  <c r="V128" i="2"/>
  <c r="U128" i="2"/>
  <c r="T128" i="2"/>
  <c r="S128" i="2"/>
  <c r="R128" i="2"/>
  <c r="X128" i="2"/>
  <c r="Y128" i="2"/>
  <c r="Q129" i="2" a="1"/>
  <c r="Q129" i="2" s="1"/>
  <c r="J126" i="2"/>
  <c r="F126" i="2"/>
  <c r="E126" i="2"/>
  <c r="G126" i="2"/>
  <c r="H126" i="2"/>
  <c r="D126" i="2"/>
  <c r="I126" i="2"/>
  <c r="B127" i="2" a="1"/>
  <c r="B127" i="2" s="1"/>
  <c r="W129" i="2" l="1"/>
  <c r="V129" i="2"/>
  <c r="U129" i="2"/>
  <c r="T129" i="2"/>
  <c r="S129" i="2"/>
  <c r="R129" i="2"/>
  <c r="Y129" i="2"/>
  <c r="X129" i="2"/>
  <c r="Q130" i="2" a="1"/>
  <c r="Q130" i="2" s="1"/>
  <c r="H127" i="2"/>
  <c r="E127" i="2"/>
  <c r="D127" i="2"/>
  <c r="G127" i="2"/>
  <c r="F127" i="2"/>
  <c r="J127" i="2"/>
  <c r="I127" i="2"/>
  <c r="B128" i="2" a="1"/>
  <c r="B128" i="2" s="1"/>
  <c r="W130" i="2" l="1"/>
  <c r="V130" i="2"/>
  <c r="U130" i="2"/>
  <c r="T130" i="2"/>
  <c r="S130" i="2"/>
  <c r="R130" i="2"/>
  <c r="Y130" i="2"/>
  <c r="X130" i="2"/>
  <c r="Q131" i="2" a="1"/>
  <c r="Q131" i="2" s="1"/>
  <c r="F128" i="2"/>
  <c r="D128" i="2"/>
  <c r="G128" i="2"/>
  <c r="H128" i="2"/>
  <c r="I128" i="2"/>
  <c r="E128" i="2"/>
  <c r="J128" i="2"/>
  <c r="B129" i="2" a="1"/>
  <c r="B129" i="2" s="1"/>
  <c r="W131" i="2" l="1"/>
  <c r="V131" i="2"/>
  <c r="U131" i="2"/>
  <c r="T131" i="2"/>
  <c r="S131" i="2"/>
  <c r="R131" i="2"/>
  <c r="Y131" i="2"/>
  <c r="X131" i="2"/>
  <c r="Q132" i="2" a="1"/>
  <c r="Q132" i="2" s="1"/>
  <c r="D129" i="2"/>
  <c r="I129" i="2"/>
  <c r="F129" i="2"/>
  <c r="H129" i="2"/>
  <c r="G129" i="2"/>
  <c r="E129" i="2"/>
  <c r="J129" i="2"/>
  <c r="B130" i="2" a="1"/>
  <c r="B130" i="2" s="1"/>
  <c r="W132" i="2" l="1"/>
  <c r="V132" i="2"/>
  <c r="U132" i="2"/>
  <c r="T132" i="2"/>
  <c r="S132" i="2"/>
  <c r="R132" i="2"/>
  <c r="X132" i="2"/>
  <c r="Y132" i="2"/>
  <c r="Q133" i="2" a="1"/>
  <c r="Q133" i="2" s="1"/>
  <c r="J130" i="2"/>
  <c r="I130" i="2"/>
  <c r="F130" i="2"/>
  <c r="E130" i="2"/>
  <c r="H130" i="2"/>
  <c r="D130" i="2"/>
  <c r="G130" i="2"/>
  <c r="B131" i="2" a="1"/>
  <c r="B131" i="2" s="1"/>
  <c r="W133" i="2" l="1"/>
  <c r="V133" i="2"/>
  <c r="U133" i="2"/>
  <c r="T133" i="2"/>
  <c r="S133" i="2"/>
  <c r="R133" i="2"/>
  <c r="X133" i="2"/>
  <c r="Y133" i="2"/>
  <c r="Q134" i="2" a="1"/>
  <c r="Q134" i="2" s="1"/>
  <c r="H131" i="2"/>
  <c r="G131" i="2"/>
  <c r="I131" i="2"/>
  <c r="F131" i="2"/>
  <c r="D131" i="2"/>
  <c r="J131" i="2"/>
  <c r="E131" i="2"/>
  <c r="B132" i="2" a="1"/>
  <c r="B132" i="2" s="1"/>
  <c r="W134" i="2" l="1"/>
  <c r="V134" i="2"/>
  <c r="U134" i="2"/>
  <c r="T134" i="2"/>
  <c r="S134" i="2"/>
  <c r="R134" i="2"/>
  <c r="Y134" i="2"/>
  <c r="X134" i="2"/>
  <c r="Q135" i="2" a="1"/>
  <c r="Q135" i="2" s="1"/>
  <c r="F132" i="2"/>
  <c r="J132" i="2"/>
  <c r="H132" i="2"/>
  <c r="E132" i="2"/>
  <c r="I132" i="2"/>
  <c r="G132" i="2"/>
  <c r="D132" i="2"/>
  <c r="B133" i="2" a="1"/>
  <c r="B133" i="2" s="1"/>
  <c r="W135" i="2" l="1"/>
  <c r="V135" i="2"/>
  <c r="U135" i="2"/>
  <c r="T135" i="2"/>
  <c r="S135" i="2"/>
  <c r="R135" i="2"/>
  <c r="Y135" i="2"/>
  <c r="X135" i="2"/>
  <c r="Q136" i="2" a="1"/>
  <c r="Q136" i="2" s="1"/>
  <c r="D133" i="2"/>
  <c r="I133" i="2"/>
  <c r="H133" i="2"/>
  <c r="G133" i="2"/>
  <c r="F133" i="2"/>
  <c r="J133" i="2"/>
  <c r="E133" i="2"/>
  <c r="B134" i="2" a="1"/>
  <c r="B134" i="2" s="1"/>
  <c r="W136" i="2" l="1"/>
  <c r="V136" i="2"/>
  <c r="U136" i="2"/>
  <c r="T136" i="2"/>
  <c r="S136" i="2"/>
  <c r="R136" i="2"/>
  <c r="Y136" i="2"/>
  <c r="X136" i="2"/>
  <c r="Q137" i="2" a="1"/>
  <c r="Q137" i="2" s="1"/>
  <c r="J134" i="2"/>
  <c r="H134" i="2"/>
  <c r="G134" i="2"/>
  <c r="I134" i="2"/>
  <c r="F134" i="2"/>
  <c r="D134" i="2"/>
  <c r="E134" i="2"/>
  <c r="B135" i="2" a="1"/>
  <c r="B135" i="2" s="1"/>
  <c r="W137" i="2" l="1"/>
  <c r="V137" i="2"/>
  <c r="U137" i="2"/>
  <c r="T137" i="2"/>
  <c r="S137" i="2"/>
  <c r="R137" i="2"/>
  <c r="X137" i="2"/>
  <c r="Y137" i="2"/>
  <c r="Q138" i="2" a="1"/>
  <c r="Q138" i="2" s="1"/>
  <c r="H135" i="2"/>
  <c r="I135" i="2"/>
  <c r="F135" i="2"/>
  <c r="E135" i="2"/>
  <c r="D135" i="2"/>
  <c r="G135" i="2"/>
  <c r="J135" i="2"/>
  <c r="B136" i="2" a="1"/>
  <c r="B136" i="2" s="1"/>
  <c r="W138" i="2" l="1"/>
  <c r="V138" i="2"/>
  <c r="U138" i="2"/>
  <c r="T138" i="2"/>
  <c r="S138" i="2"/>
  <c r="R138" i="2"/>
  <c r="Y138" i="2"/>
  <c r="X138" i="2"/>
  <c r="Q139" i="2" a="1"/>
  <c r="Q139" i="2" s="1"/>
  <c r="F136" i="2"/>
  <c r="G136" i="2"/>
  <c r="J136" i="2"/>
  <c r="I136" i="2"/>
  <c r="H136" i="2"/>
  <c r="E136" i="2"/>
  <c r="D136" i="2"/>
  <c r="B137" i="2" a="1"/>
  <c r="B137" i="2" s="1"/>
  <c r="W139" i="2" l="1"/>
  <c r="V139" i="2"/>
  <c r="U139" i="2"/>
  <c r="T139" i="2"/>
  <c r="S139" i="2"/>
  <c r="R139" i="2"/>
  <c r="Y139" i="2"/>
  <c r="X139" i="2"/>
  <c r="Q140" i="2" a="1"/>
  <c r="Q140" i="2" s="1"/>
  <c r="D137" i="2"/>
  <c r="F137" i="2"/>
  <c r="J137" i="2"/>
  <c r="I137" i="2"/>
  <c r="H137" i="2"/>
  <c r="G137" i="2"/>
  <c r="E137" i="2"/>
  <c r="B138" i="2" a="1"/>
  <c r="B138" i="2" s="1"/>
  <c r="W140" i="2" l="1"/>
  <c r="V140" i="2"/>
  <c r="U140" i="2"/>
  <c r="T140" i="2"/>
  <c r="S140" i="2"/>
  <c r="R140" i="2"/>
  <c r="X140" i="2"/>
  <c r="Y140" i="2"/>
  <c r="Q141" i="2" a="1"/>
  <c r="Q141" i="2" s="1"/>
  <c r="J138" i="2"/>
  <c r="E138" i="2"/>
  <c r="F138" i="2"/>
  <c r="I138" i="2"/>
  <c r="H138" i="2"/>
  <c r="G138" i="2"/>
  <c r="D138" i="2"/>
  <c r="B139" i="2" a="1"/>
  <c r="B139" i="2" s="1"/>
  <c r="W141" i="2" l="1"/>
  <c r="V141" i="2"/>
  <c r="U141" i="2"/>
  <c r="T141" i="2"/>
  <c r="S141" i="2"/>
  <c r="R141" i="2"/>
  <c r="Y141" i="2"/>
  <c r="X141" i="2"/>
  <c r="Q142" i="2" a="1"/>
  <c r="Q142" i="2" s="1"/>
  <c r="H139" i="2"/>
  <c r="D139" i="2"/>
  <c r="E139" i="2"/>
  <c r="I139" i="2"/>
  <c r="F139" i="2"/>
  <c r="J139" i="2"/>
  <c r="G139" i="2"/>
  <c r="B140" i="2" a="1"/>
  <c r="B140" i="2" s="1"/>
  <c r="W142" i="2" l="1"/>
  <c r="V142" i="2"/>
  <c r="U142" i="2"/>
  <c r="T142" i="2"/>
  <c r="S142" i="2"/>
  <c r="R142" i="2"/>
  <c r="Y142" i="2"/>
  <c r="X142" i="2"/>
  <c r="Q143" i="2" a="1"/>
  <c r="Q143" i="2" s="1"/>
  <c r="F140" i="2"/>
  <c r="D140" i="2"/>
  <c r="J140" i="2"/>
  <c r="I140" i="2"/>
  <c r="G140" i="2"/>
  <c r="H140" i="2"/>
  <c r="E140" i="2"/>
  <c r="B141" i="2" a="1"/>
  <c r="B141" i="2" s="1"/>
  <c r="W143" i="2" l="1"/>
  <c r="V143" i="2"/>
  <c r="U143" i="2"/>
  <c r="T143" i="2"/>
  <c r="S143" i="2"/>
  <c r="R143" i="2"/>
  <c r="Y143" i="2"/>
  <c r="X143" i="2"/>
  <c r="Q144" i="2" a="1"/>
  <c r="Q144" i="2" s="1"/>
  <c r="D141" i="2"/>
  <c r="E141" i="2"/>
  <c r="J141" i="2"/>
  <c r="I141" i="2"/>
  <c r="G141" i="2"/>
  <c r="H141" i="2"/>
  <c r="F141" i="2"/>
  <c r="B142" i="2" a="1"/>
  <c r="B142" i="2" s="1"/>
  <c r="W144" i="2" l="1"/>
  <c r="V144" i="2"/>
  <c r="U144" i="2"/>
  <c r="T144" i="2"/>
  <c r="S144" i="2"/>
  <c r="R144" i="2"/>
  <c r="X144" i="2"/>
  <c r="Y144" i="2"/>
  <c r="Q145" i="2" a="1"/>
  <c r="Q145" i="2" s="1"/>
  <c r="J142" i="2"/>
  <c r="E142" i="2"/>
  <c r="I142" i="2"/>
  <c r="G142" i="2"/>
  <c r="F142" i="2"/>
  <c r="H142" i="2"/>
  <c r="D142" i="2"/>
  <c r="B143" i="2" a="1"/>
  <c r="B143" i="2" s="1"/>
  <c r="W145" i="2" l="1"/>
  <c r="V145" i="2"/>
  <c r="U145" i="2"/>
  <c r="T145" i="2"/>
  <c r="S145" i="2"/>
  <c r="R145" i="2"/>
  <c r="X145" i="2"/>
  <c r="Y145" i="2"/>
  <c r="Q146" i="2" a="1"/>
  <c r="Q146" i="2" s="1"/>
  <c r="H143" i="2"/>
  <c r="J143" i="2"/>
  <c r="E143" i="2"/>
  <c r="I143" i="2"/>
  <c r="D143" i="2"/>
  <c r="F143" i="2"/>
  <c r="G143" i="2"/>
  <c r="B144" i="2" a="1"/>
  <c r="B144" i="2" s="1"/>
  <c r="W146" i="2" l="1"/>
  <c r="V146" i="2"/>
  <c r="U146" i="2"/>
  <c r="T146" i="2"/>
  <c r="S146" i="2"/>
  <c r="R146" i="2"/>
  <c r="Y146" i="2"/>
  <c r="X146" i="2"/>
  <c r="Q147" i="2" a="1"/>
  <c r="Q147" i="2" s="1"/>
  <c r="F144" i="2"/>
  <c r="I144" i="2"/>
  <c r="E144" i="2"/>
  <c r="J144" i="2"/>
  <c r="H144" i="2"/>
  <c r="D144" i="2"/>
  <c r="G144" i="2"/>
  <c r="B145" i="2" a="1"/>
  <c r="B145" i="2" s="1"/>
  <c r="W147" i="2" l="1"/>
  <c r="V147" i="2"/>
  <c r="U147" i="2"/>
  <c r="T147" i="2"/>
  <c r="S147" i="2"/>
  <c r="R147" i="2"/>
  <c r="Y147" i="2"/>
  <c r="X147" i="2"/>
  <c r="Q148" i="2" a="1"/>
  <c r="Q148" i="2" s="1"/>
  <c r="D145" i="2"/>
  <c r="H145" i="2"/>
  <c r="F145" i="2"/>
  <c r="J145" i="2"/>
  <c r="I145" i="2"/>
  <c r="E145" i="2"/>
  <c r="G145" i="2"/>
  <c r="B146" i="2" a="1"/>
  <c r="B146" i="2" s="1"/>
  <c r="W148" i="2" l="1"/>
  <c r="V148" i="2"/>
  <c r="U148" i="2"/>
  <c r="T148" i="2"/>
  <c r="S148" i="2"/>
  <c r="R148" i="2"/>
  <c r="X148" i="2"/>
  <c r="Y148" i="2"/>
  <c r="Q149" i="2" a="1"/>
  <c r="Q149" i="2" s="1"/>
  <c r="J146" i="2"/>
  <c r="G146" i="2"/>
  <c r="D146" i="2"/>
  <c r="E146" i="2"/>
  <c r="F146" i="2"/>
  <c r="I146" i="2"/>
  <c r="H146" i="2"/>
  <c r="B147" i="2" a="1"/>
  <c r="B147" i="2" s="1"/>
  <c r="W149" i="2" l="1"/>
  <c r="V149" i="2"/>
  <c r="U149" i="2"/>
  <c r="T149" i="2"/>
  <c r="S149" i="2"/>
  <c r="R149" i="2"/>
  <c r="X149" i="2"/>
  <c r="Y149" i="2"/>
  <c r="Q150" i="2" a="1"/>
  <c r="Q150" i="2" s="1"/>
  <c r="H147" i="2"/>
  <c r="F147" i="2"/>
  <c r="G147" i="2"/>
  <c r="J147" i="2"/>
  <c r="E147" i="2"/>
  <c r="D147" i="2"/>
  <c r="I147" i="2"/>
  <c r="B148" i="2" a="1"/>
  <c r="B148" i="2" s="1"/>
  <c r="W150" i="2" l="1"/>
  <c r="V150" i="2"/>
  <c r="U150" i="2"/>
  <c r="T150" i="2"/>
  <c r="S150" i="2"/>
  <c r="R150" i="2"/>
  <c r="Y150" i="2"/>
  <c r="X150" i="2"/>
  <c r="Q151" i="2" a="1"/>
  <c r="Q151" i="2" s="1"/>
  <c r="F148" i="2"/>
  <c r="H148" i="2"/>
  <c r="D148" i="2"/>
  <c r="J148" i="2"/>
  <c r="I148" i="2"/>
  <c r="E148" i="2"/>
  <c r="G148" i="2"/>
  <c r="B149" i="2" a="1"/>
  <c r="B149" i="2" s="1"/>
  <c r="W151" i="2" l="1"/>
  <c r="V151" i="2"/>
  <c r="U151" i="2"/>
  <c r="T151" i="2"/>
  <c r="S151" i="2"/>
  <c r="R151" i="2"/>
  <c r="Y151" i="2"/>
  <c r="X151" i="2"/>
  <c r="Q152" i="2" a="1"/>
  <c r="Q152" i="2" s="1"/>
  <c r="D149" i="2"/>
  <c r="E149" i="2"/>
  <c r="J149" i="2"/>
  <c r="G149" i="2"/>
  <c r="I149" i="2"/>
  <c r="H149" i="2"/>
  <c r="F149" i="2"/>
  <c r="B150" i="2" a="1"/>
  <c r="B150" i="2" s="1"/>
  <c r="W152" i="2" l="1"/>
  <c r="V152" i="2"/>
  <c r="U152" i="2"/>
  <c r="T152" i="2"/>
  <c r="S152" i="2"/>
  <c r="R152" i="2"/>
  <c r="X152" i="2"/>
  <c r="Y152" i="2"/>
  <c r="Q153" i="2" a="1"/>
  <c r="Q153" i="2" s="1"/>
  <c r="J150" i="2"/>
  <c r="D150" i="2"/>
  <c r="H150" i="2"/>
  <c r="F150" i="2"/>
  <c r="E150" i="2"/>
  <c r="G150" i="2"/>
  <c r="I150" i="2"/>
  <c r="B151" i="2" a="1"/>
  <c r="B151" i="2" s="1"/>
  <c r="W153" i="2" l="1"/>
  <c r="V153" i="2"/>
  <c r="U153" i="2"/>
  <c r="T153" i="2"/>
  <c r="S153" i="2"/>
  <c r="R153" i="2"/>
  <c r="Y153" i="2"/>
  <c r="X153" i="2"/>
  <c r="Q154" i="2" a="1"/>
  <c r="Q154" i="2" s="1"/>
  <c r="H151" i="2"/>
  <c r="I151" i="2"/>
  <c r="F151" i="2"/>
  <c r="E151" i="2"/>
  <c r="D151" i="2"/>
  <c r="G151" i="2"/>
  <c r="J151" i="2"/>
  <c r="B152" i="2" a="1"/>
  <c r="B152" i="2" s="1"/>
  <c r="W154" i="2" l="1"/>
  <c r="V154" i="2"/>
  <c r="U154" i="2"/>
  <c r="T154" i="2"/>
  <c r="S154" i="2"/>
  <c r="R154" i="2"/>
  <c r="Y154" i="2"/>
  <c r="X154" i="2"/>
  <c r="Q155" i="2" a="1"/>
  <c r="Q155" i="2" s="1"/>
  <c r="F152" i="2"/>
  <c r="I152" i="2"/>
  <c r="G152" i="2"/>
  <c r="E152" i="2"/>
  <c r="D152" i="2"/>
  <c r="H152" i="2"/>
  <c r="J152" i="2"/>
  <c r="B153" i="2" a="1"/>
  <c r="B153" i="2" s="1"/>
  <c r="W155" i="2" l="1"/>
  <c r="V155" i="2"/>
  <c r="U155" i="2"/>
  <c r="T155" i="2"/>
  <c r="S155" i="2"/>
  <c r="R155" i="2"/>
  <c r="Y155" i="2"/>
  <c r="X155" i="2"/>
  <c r="Q156" i="2" a="1"/>
  <c r="Q156" i="2" s="1"/>
  <c r="F153" i="2"/>
  <c r="E153" i="2"/>
  <c r="G153" i="2"/>
  <c r="H153" i="2"/>
  <c r="D153" i="2"/>
  <c r="J153" i="2"/>
  <c r="I153" i="2"/>
  <c r="B154" i="2" a="1"/>
  <c r="B154" i="2" s="1"/>
  <c r="W156" i="2" l="1"/>
  <c r="V156" i="2"/>
  <c r="U156" i="2"/>
  <c r="T156" i="2"/>
  <c r="S156" i="2"/>
  <c r="R156" i="2"/>
  <c r="X156" i="2"/>
  <c r="Y156" i="2"/>
  <c r="Q157" i="2" a="1"/>
  <c r="Q157" i="2" s="1"/>
  <c r="J154" i="2"/>
  <c r="I154" i="2"/>
  <c r="G154" i="2"/>
  <c r="F154" i="2"/>
  <c r="E154" i="2"/>
  <c r="D154" i="2"/>
  <c r="H154" i="2"/>
  <c r="B155" i="2" a="1"/>
  <c r="B155" i="2" s="1"/>
  <c r="W157" i="2" l="1"/>
  <c r="V157" i="2"/>
  <c r="U157" i="2"/>
  <c r="T157" i="2"/>
  <c r="S157" i="2"/>
  <c r="R157" i="2"/>
  <c r="X157" i="2"/>
  <c r="Y157" i="2"/>
  <c r="Q158" i="2" a="1"/>
  <c r="Q158" i="2" s="1"/>
  <c r="H155" i="2"/>
  <c r="G155" i="2"/>
  <c r="F155" i="2"/>
  <c r="I155" i="2"/>
  <c r="E155" i="2"/>
  <c r="D155" i="2"/>
  <c r="J155" i="2"/>
  <c r="B156" i="2" a="1"/>
  <c r="B156" i="2" s="1"/>
  <c r="W158" i="2" l="1"/>
  <c r="V158" i="2"/>
  <c r="U158" i="2"/>
  <c r="T158" i="2"/>
  <c r="S158" i="2"/>
  <c r="R158" i="2"/>
  <c r="Y158" i="2"/>
  <c r="X158" i="2"/>
  <c r="Q159" i="2" a="1"/>
  <c r="Q159" i="2" s="1"/>
  <c r="F156" i="2"/>
  <c r="H156" i="2"/>
  <c r="I156" i="2"/>
  <c r="E156" i="2"/>
  <c r="D156" i="2"/>
  <c r="J156" i="2"/>
  <c r="G156" i="2"/>
  <c r="B157" i="2" a="1"/>
  <c r="B157" i="2" s="1"/>
  <c r="W159" i="2" l="1"/>
  <c r="V159" i="2"/>
  <c r="U159" i="2"/>
  <c r="T159" i="2"/>
  <c r="S159" i="2"/>
  <c r="R159" i="2"/>
  <c r="Y159" i="2"/>
  <c r="X159" i="2"/>
  <c r="Q160" i="2" a="1"/>
  <c r="Q160" i="2" s="1"/>
  <c r="D157" i="2"/>
  <c r="G157" i="2"/>
  <c r="H157" i="2"/>
  <c r="F157" i="2"/>
  <c r="J157" i="2"/>
  <c r="I157" i="2"/>
  <c r="E157" i="2"/>
  <c r="B158" i="2" a="1"/>
  <c r="B158" i="2" s="1"/>
  <c r="W160" i="2" l="1"/>
  <c r="V160" i="2"/>
  <c r="U160" i="2"/>
  <c r="T160" i="2"/>
  <c r="S160" i="2"/>
  <c r="R160" i="2"/>
  <c r="Y160" i="2"/>
  <c r="X160" i="2"/>
  <c r="Q161" i="2" a="1"/>
  <c r="Q161" i="2" s="1"/>
  <c r="J158" i="2"/>
  <c r="F158" i="2"/>
  <c r="I158" i="2"/>
  <c r="H158" i="2"/>
  <c r="G158" i="2"/>
  <c r="E158" i="2"/>
  <c r="D158" i="2"/>
  <c r="B159" i="2" a="1"/>
  <c r="B159" i="2" s="1"/>
  <c r="W161" i="2" l="1"/>
  <c r="V161" i="2"/>
  <c r="U161" i="2"/>
  <c r="T161" i="2"/>
  <c r="S161" i="2"/>
  <c r="R161" i="2"/>
  <c r="Y161" i="2"/>
  <c r="X161" i="2"/>
  <c r="Q162" i="2" a="1"/>
  <c r="Q162" i="2" s="1"/>
  <c r="H159" i="2"/>
  <c r="E159" i="2"/>
  <c r="G159" i="2"/>
  <c r="D159" i="2"/>
  <c r="J159" i="2"/>
  <c r="F159" i="2"/>
  <c r="I159" i="2"/>
  <c r="B160" i="2" a="1"/>
  <c r="B160" i="2" s="1"/>
  <c r="W162" i="2" l="1"/>
  <c r="V162" i="2"/>
  <c r="U162" i="2"/>
  <c r="T162" i="2"/>
  <c r="S162" i="2"/>
  <c r="R162" i="2"/>
  <c r="Y162" i="2"/>
  <c r="X162" i="2"/>
  <c r="Q163" i="2" a="1"/>
  <c r="Q163" i="2" s="1"/>
  <c r="F160" i="2"/>
  <c r="D160" i="2"/>
  <c r="I160" i="2"/>
  <c r="H160" i="2"/>
  <c r="E160" i="2"/>
  <c r="J160" i="2"/>
  <c r="G160" i="2"/>
  <c r="B161" i="2" a="1"/>
  <c r="B161" i="2" s="1"/>
  <c r="W163" i="2" l="1"/>
  <c r="V163" i="2"/>
  <c r="U163" i="2"/>
  <c r="T163" i="2"/>
  <c r="S163" i="2"/>
  <c r="R163" i="2"/>
  <c r="Y163" i="2"/>
  <c r="X163" i="2"/>
  <c r="Q164" i="2" a="1"/>
  <c r="Q164" i="2" s="1"/>
  <c r="D161" i="2"/>
  <c r="J161" i="2"/>
  <c r="I161" i="2"/>
  <c r="H161" i="2"/>
  <c r="F161" i="2"/>
  <c r="E161" i="2"/>
  <c r="G161" i="2"/>
  <c r="B162" i="2" a="1"/>
  <c r="B162" i="2" s="1"/>
  <c r="W164" i="2" l="1"/>
  <c r="V164" i="2"/>
  <c r="U164" i="2"/>
  <c r="T164" i="2"/>
  <c r="S164" i="2"/>
  <c r="R164" i="2"/>
  <c r="X164" i="2"/>
  <c r="Y164" i="2"/>
  <c r="Q165" i="2" a="1"/>
  <c r="Q165" i="2" s="1"/>
  <c r="J162" i="2"/>
  <c r="I162" i="2"/>
  <c r="H162" i="2"/>
  <c r="F162" i="2"/>
  <c r="E162" i="2"/>
  <c r="D162" i="2"/>
  <c r="G162" i="2"/>
  <c r="B163" i="2" a="1"/>
  <c r="B163" i="2" s="1"/>
  <c r="W165" i="2" l="1"/>
  <c r="V165" i="2"/>
  <c r="U165" i="2"/>
  <c r="T165" i="2"/>
  <c r="S165" i="2"/>
  <c r="R165" i="2"/>
  <c r="Y165" i="2"/>
  <c r="X165" i="2"/>
  <c r="Q166" i="2" a="1"/>
  <c r="Q166" i="2" s="1"/>
  <c r="H163" i="2"/>
  <c r="D163" i="2"/>
  <c r="J163" i="2"/>
  <c r="I163" i="2"/>
  <c r="G163" i="2"/>
  <c r="E163" i="2"/>
  <c r="F163" i="2"/>
  <c r="B164" i="2" a="1"/>
  <c r="B164" i="2" s="1"/>
  <c r="W166" i="2" l="1"/>
  <c r="V166" i="2"/>
  <c r="U166" i="2"/>
  <c r="T166" i="2"/>
  <c r="S166" i="2"/>
  <c r="R166" i="2"/>
  <c r="Y166" i="2"/>
  <c r="X166" i="2"/>
  <c r="Q167" i="2" a="1"/>
  <c r="Q167" i="2" s="1"/>
  <c r="F164" i="2"/>
  <c r="J164" i="2"/>
  <c r="D164" i="2"/>
  <c r="I164" i="2"/>
  <c r="H164" i="2"/>
  <c r="G164" i="2"/>
  <c r="E164" i="2"/>
  <c r="B165" i="2" a="1"/>
  <c r="B165" i="2" s="1"/>
  <c r="W167" i="2" l="1"/>
  <c r="V167" i="2"/>
  <c r="U167" i="2"/>
  <c r="T167" i="2"/>
  <c r="S167" i="2"/>
  <c r="R167" i="2"/>
  <c r="Y167" i="2"/>
  <c r="X167" i="2"/>
  <c r="Q168" i="2" a="1"/>
  <c r="Q168" i="2" s="1"/>
  <c r="D165" i="2"/>
  <c r="I165" i="2"/>
  <c r="H165" i="2"/>
  <c r="E165" i="2"/>
  <c r="F165" i="2"/>
  <c r="J165" i="2"/>
  <c r="G165" i="2"/>
  <c r="B166" i="2" a="1"/>
  <c r="B166" i="2" s="1"/>
  <c r="W168" i="2" l="1"/>
  <c r="V168" i="2"/>
  <c r="U168" i="2"/>
  <c r="T168" i="2"/>
  <c r="S168" i="2"/>
  <c r="R168" i="2"/>
  <c r="X168" i="2"/>
  <c r="Y168" i="2"/>
  <c r="Q169" i="2" a="1"/>
  <c r="Q169" i="2" s="1"/>
  <c r="J166" i="2"/>
  <c r="H166" i="2"/>
  <c r="E166" i="2"/>
  <c r="D166" i="2"/>
  <c r="F166" i="2"/>
  <c r="I166" i="2"/>
  <c r="G166" i="2"/>
  <c r="B167" i="2" a="1"/>
  <c r="B167" i="2" s="1"/>
  <c r="W169" i="2" l="1"/>
  <c r="V169" i="2"/>
  <c r="U169" i="2"/>
  <c r="T169" i="2"/>
  <c r="S169" i="2"/>
  <c r="R169" i="2"/>
  <c r="Y169" i="2"/>
  <c r="X169" i="2"/>
  <c r="Q170" i="2" a="1"/>
  <c r="Q170" i="2" s="1"/>
  <c r="H167" i="2"/>
  <c r="G167" i="2"/>
  <c r="E167" i="2"/>
  <c r="J167" i="2"/>
  <c r="D167" i="2"/>
  <c r="I167" i="2"/>
  <c r="F167" i="2"/>
  <c r="B168" i="2" a="1"/>
  <c r="B168" i="2" s="1"/>
  <c r="V170" i="2" l="1"/>
  <c r="U170" i="2"/>
  <c r="T170" i="2"/>
  <c r="Y170" i="2"/>
  <c r="X170" i="2"/>
  <c r="W170" i="2"/>
  <c r="S170" i="2"/>
  <c r="R170" i="2"/>
  <c r="Q171" i="2" a="1"/>
  <c r="Q171" i="2" s="1"/>
  <c r="F168" i="2"/>
  <c r="G168" i="2"/>
  <c r="E168" i="2"/>
  <c r="D168" i="2"/>
  <c r="J168" i="2"/>
  <c r="H168" i="2"/>
  <c r="I168" i="2"/>
  <c r="B169" i="2" a="1"/>
  <c r="B169" i="2" s="1"/>
  <c r="V171" i="2" l="1"/>
  <c r="U171" i="2"/>
  <c r="T171" i="2"/>
  <c r="Y171" i="2"/>
  <c r="S171" i="2"/>
  <c r="R171" i="2"/>
  <c r="X171" i="2"/>
  <c r="W171" i="2"/>
  <c r="Q172" i="2" a="1"/>
  <c r="Q172" i="2" s="1"/>
  <c r="D169" i="2"/>
  <c r="F169" i="2"/>
  <c r="G169" i="2"/>
  <c r="J169" i="2"/>
  <c r="I169" i="2"/>
  <c r="E169" i="2"/>
  <c r="H169" i="2"/>
  <c r="B170" i="2" a="1"/>
  <c r="B170" i="2" s="1"/>
  <c r="V172" i="2" l="1"/>
  <c r="U172" i="2"/>
  <c r="T172" i="2"/>
  <c r="Y172" i="2"/>
  <c r="X172" i="2"/>
  <c r="W172" i="2"/>
  <c r="S172" i="2"/>
  <c r="R172" i="2"/>
  <c r="Q173" i="2" a="1"/>
  <c r="Q173" i="2" s="1"/>
  <c r="J170" i="2"/>
  <c r="E170" i="2"/>
  <c r="G170" i="2"/>
  <c r="D170" i="2"/>
  <c r="F170" i="2"/>
  <c r="H170" i="2"/>
  <c r="I170" i="2"/>
  <c r="B171" i="2" a="1"/>
  <c r="B171" i="2" s="1"/>
  <c r="V173" i="2" l="1"/>
  <c r="U173" i="2"/>
  <c r="T173" i="2"/>
  <c r="Y173" i="2"/>
  <c r="S173" i="2"/>
  <c r="R173" i="2"/>
  <c r="X173" i="2"/>
  <c r="W173" i="2"/>
  <c r="Q174" i="2" a="1"/>
  <c r="Q174" i="2" s="1"/>
  <c r="H171" i="2"/>
  <c r="D171" i="2"/>
  <c r="G171" i="2"/>
  <c r="E171" i="2"/>
  <c r="J171" i="2"/>
  <c r="F171" i="2"/>
  <c r="I171" i="2"/>
  <c r="B172" i="2" a="1"/>
  <c r="B172" i="2" s="1"/>
  <c r="V174" i="2" l="1"/>
  <c r="U174" i="2"/>
  <c r="T174" i="2"/>
  <c r="Y174" i="2"/>
  <c r="X174" i="2"/>
  <c r="W174" i="2"/>
  <c r="S174" i="2"/>
  <c r="R174" i="2"/>
  <c r="Q175" i="2" a="1"/>
  <c r="Q175" i="2" s="1"/>
  <c r="F172" i="2"/>
  <c r="H172" i="2"/>
  <c r="E172" i="2"/>
  <c r="D172" i="2"/>
  <c r="G172" i="2"/>
  <c r="J172" i="2"/>
  <c r="I172" i="2"/>
  <c r="B173" i="2" a="1"/>
  <c r="B173" i="2" s="1"/>
  <c r="V175" i="2" l="1"/>
  <c r="U175" i="2"/>
  <c r="T175" i="2"/>
  <c r="Y175" i="2"/>
  <c r="S175" i="2"/>
  <c r="R175" i="2"/>
  <c r="W175" i="2"/>
  <c r="X175" i="2"/>
  <c r="Q176" i="2" a="1"/>
  <c r="Q176" i="2" s="1"/>
  <c r="D173" i="2"/>
  <c r="H173" i="2"/>
  <c r="F173" i="2"/>
  <c r="E173" i="2"/>
  <c r="J173" i="2"/>
  <c r="G173" i="2"/>
  <c r="I173" i="2"/>
  <c r="B174" i="2" a="1"/>
  <c r="B174" i="2" s="1"/>
  <c r="V176" i="2" l="1"/>
  <c r="U176" i="2"/>
  <c r="T176" i="2"/>
  <c r="Y176" i="2"/>
  <c r="X176" i="2"/>
  <c r="W176" i="2"/>
  <c r="S176" i="2"/>
  <c r="R176" i="2"/>
  <c r="Q177" i="2" a="1"/>
  <c r="Q177" i="2" s="1"/>
  <c r="J174" i="2"/>
  <c r="H174" i="2"/>
  <c r="F174" i="2"/>
  <c r="E174" i="2"/>
  <c r="G174" i="2"/>
  <c r="I174" i="2"/>
  <c r="D174" i="2"/>
  <c r="B175" i="2" a="1"/>
  <c r="B175" i="2" s="1"/>
  <c r="V177" i="2" l="1"/>
  <c r="U177" i="2"/>
  <c r="T177" i="2"/>
  <c r="Y177" i="2"/>
  <c r="S177" i="2"/>
  <c r="R177" i="2"/>
  <c r="X177" i="2"/>
  <c r="W177" i="2"/>
  <c r="Q178" i="2" a="1"/>
  <c r="Q178" i="2" s="1"/>
  <c r="H175" i="2"/>
  <c r="J175" i="2"/>
  <c r="I175" i="2"/>
  <c r="E175" i="2"/>
  <c r="G175" i="2"/>
  <c r="F175" i="2"/>
  <c r="D175" i="2"/>
  <c r="B176" i="2" a="1"/>
  <c r="B176" i="2" s="1"/>
  <c r="V178" i="2" l="1"/>
  <c r="U178" i="2"/>
  <c r="T178" i="2"/>
  <c r="Y178" i="2"/>
  <c r="X178" i="2"/>
  <c r="W178" i="2"/>
  <c r="S178" i="2"/>
  <c r="R178" i="2"/>
  <c r="Q179" i="2" a="1"/>
  <c r="Q179" i="2" s="1"/>
  <c r="F176" i="2"/>
  <c r="I176" i="2"/>
  <c r="J176" i="2"/>
  <c r="D176" i="2"/>
  <c r="H176" i="2"/>
  <c r="G176" i="2"/>
  <c r="E176" i="2"/>
  <c r="B177" i="2" a="1"/>
  <c r="B177" i="2" s="1"/>
  <c r="V179" i="2" l="1"/>
  <c r="U179" i="2"/>
  <c r="T179" i="2"/>
  <c r="Y179" i="2"/>
  <c r="S179" i="2"/>
  <c r="R179" i="2"/>
  <c r="X179" i="2"/>
  <c r="W179" i="2"/>
  <c r="Q180" i="2" a="1"/>
  <c r="Q180" i="2" s="1"/>
  <c r="D177" i="2"/>
  <c r="J177" i="2"/>
  <c r="H177" i="2"/>
  <c r="G177" i="2"/>
  <c r="I177" i="2"/>
  <c r="F177" i="2"/>
  <c r="E177" i="2"/>
  <c r="B178" i="2" a="1"/>
  <c r="B178" i="2" s="1"/>
  <c r="V180" i="2" l="1"/>
  <c r="U180" i="2"/>
  <c r="T180" i="2"/>
  <c r="Y180" i="2"/>
  <c r="X180" i="2"/>
  <c r="W180" i="2"/>
  <c r="S180" i="2"/>
  <c r="R180" i="2"/>
  <c r="Q181" i="2" a="1"/>
  <c r="Q181" i="2" s="1"/>
  <c r="J178" i="2"/>
  <c r="G178" i="2"/>
  <c r="H178" i="2"/>
  <c r="F178" i="2"/>
  <c r="I178" i="2"/>
  <c r="E178" i="2"/>
  <c r="D178" i="2"/>
  <c r="B179" i="2" a="1"/>
  <c r="B179" i="2" s="1"/>
  <c r="V181" i="2" l="1"/>
  <c r="U181" i="2"/>
  <c r="T181" i="2"/>
  <c r="Y181" i="2"/>
  <c r="S181" i="2"/>
  <c r="R181" i="2"/>
  <c r="X181" i="2"/>
  <c r="W181" i="2"/>
  <c r="Q182" i="2" a="1"/>
  <c r="Q182" i="2" s="1"/>
  <c r="H179" i="2"/>
  <c r="F179" i="2"/>
  <c r="I179" i="2"/>
  <c r="G179" i="2"/>
  <c r="J179" i="2"/>
  <c r="D179" i="2"/>
  <c r="E179" i="2"/>
  <c r="B180" i="2" a="1"/>
  <c r="B180" i="2" s="1"/>
  <c r="V182" i="2" l="1"/>
  <c r="U182" i="2"/>
  <c r="T182" i="2"/>
  <c r="Y182" i="2"/>
  <c r="X182" i="2"/>
  <c r="W182" i="2"/>
  <c r="S182" i="2"/>
  <c r="R182" i="2"/>
  <c r="Q183" i="2" a="1"/>
  <c r="Q183" i="2" s="1"/>
  <c r="F180" i="2"/>
  <c r="E180" i="2"/>
  <c r="J180" i="2"/>
  <c r="D180" i="2"/>
  <c r="I180" i="2"/>
  <c r="G180" i="2"/>
  <c r="H180" i="2"/>
  <c r="B181" i="2" a="1"/>
  <c r="B181" i="2" s="1"/>
  <c r="V183" i="2" l="1"/>
  <c r="U183" i="2"/>
  <c r="T183" i="2"/>
  <c r="Y183" i="2"/>
  <c r="S183" i="2"/>
  <c r="R183" i="2"/>
  <c r="W183" i="2"/>
  <c r="X183" i="2"/>
  <c r="Q184" i="2" a="1"/>
  <c r="Q184" i="2" s="1"/>
  <c r="D181" i="2"/>
  <c r="E181" i="2"/>
  <c r="J181" i="2"/>
  <c r="G181" i="2"/>
  <c r="I181" i="2"/>
  <c r="H181" i="2"/>
  <c r="F181" i="2"/>
  <c r="B182" i="2" a="1"/>
  <c r="B182" i="2" s="1"/>
  <c r="V184" i="2" l="1"/>
  <c r="U184" i="2"/>
  <c r="T184" i="2"/>
  <c r="Y184" i="2"/>
  <c r="X184" i="2"/>
  <c r="W184" i="2"/>
  <c r="S184" i="2"/>
  <c r="R184" i="2"/>
  <c r="Q185" i="2" a="1"/>
  <c r="Q185" i="2" s="1"/>
  <c r="J182" i="2"/>
  <c r="D182" i="2"/>
  <c r="H182" i="2"/>
  <c r="F182" i="2"/>
  <c r="I182" i="2"/>
  <c r="E182" i="2"/>
  <c r="G182" i="2"/>
  <c r="B183" i="2" a="1"/>
  <c r="B183" i="2" s="1"/>
  <c r="V185" i="2" l="1"/>
  <c r="U185" i="2"/>
  <c r="T185" i="2"/>
  <c r="Y185" i="2"/>
  <c r="S185" i="2"/>
  <c r="R185" i="2"/>
  <c r="X185" i="2"/>
  <c r="W185" i="2"/>
  <c r="Q186" i="2" a="1"/>
  <c r="Q186" i="2" s="1"/>
  <c r="H183" i="2"/>
  <c r="J183" i="2"/>
  <c r="I183" i="2"/>
  <c r="G183" i="2"/>
  <c r="F183" i="2"/>
  <c r="D183" i="2"/>
  <c r="E183" i="2"/>
  <c r="B184" i="2" a="1"/>
  <c r="B184" i="2" s="1"/>
  <c r="V186" i="2" l="1"/>
  <c r="U186" i="2"/>
  <c r="T186" i="2"/>
  <c r="Y186" i="2"/>
  <c r="X186" i="2"/>
  <c r="W186" i="2"/>
  <c r="S186" i="2"/>
  <c r="R186" i="2"/>
  <c r="Q187" i="2" a="1"/>
  <c r="Q187" i="2" s="1"/>
  <c r="F184" i="2"/>
  <c r="J184" i="2"/>
  <c r="I184" i="2"/>
  <c r="H184" i="2"/>
  <c r="G184" i="2"/>
  <c r="D184" i="2"/>
  <c r="E184" i="2"/>
  <c r="B185" i="2" a="1"/>
  <c r="B185" i="2" s="1"/>
  <c r="V187" i="2" l="1"/>
  <c r="U187" i="2"/>
  <c r="T187" i="2"/>
  <c r="Y187" i="2"/>
  <c r="S187" i="2"/>
  <c r="R187" i="2"/>
  <c r="X187" i="2"/>
  <c r="W187" i="2"/>
  <c r="Q188" i="2" a="1"/>
  <c r="Q188" i="2" s="1"/>
  <c r="D185" i="2"/>
  <c r="J185" i="2"/>
  <c r="F185" i="2"/>
  <c r="I185" i="2"/>
  <c r="G185" i="2"/>
  <c r="E185" i="2"/>
  <c r="H185" i="2"/>
  <c r="B186" i="2" a="1"/>
  <c r="B186" i="2" s="1"/>
  <c r="V188" i="2" l="1"/>
  <c r="U188" i="2"/>
  <c r="T188" i="2"/>
  <c r="Y188" i="2"/>
  <c r="X188" i="2"/>
  <c r="W188" i="2"/>
  <c r="S188" i="2"/>
  <c r="R188" i="2"/>
  <c r="Q189" i="2" a="1"/>
  <c r="Q189" i="2" s="1"/>
  <c r="J186" i="2"/>
  <c r="I186" i="2"/>
  <c r="D186" i="2"/>
  <c r="H186" i="2"/>
  <c r="G186" i="2"/>
  <c r="E186" i="2"/>
  <c r="F186" i="2"/>
  <c r="B187" i="2" a="1"/>
  <c r="B187" i="2" s="1"/>
  <c r="V189" i="2" l="1"/>
  <c r="U189" i="2"/>
  <c r="T189" i="2"/>
  <c r="Y189" i="2"/>
  <c r="S189" i="2"/>
  <c r="R189" i="2"/>
  <c r="X189" i="2"/>
  <c r="W189" i="2"/>
  <c r="Q190" i="2" a="1"/>
  <c r="Q190" i="2" s="1"/>
  <c r="H187" i="2"/>
  <c r="I187" i="2"/>
  <c r="G187" i="2"/>
  <c r="E187" i="2"/>
  <c r="D187" i="2"/>
  <c r="F187" i="2"/>
  <c r="J187" i="2"/>
  <c r="B188" i="2" a="1"/>
  <c r="B188" i="2" s="1"/>
  <c r="V190" i="2" l="1"/>
  <c r="U190" i="2"/>
  <c r="T190" i="2"/>
  <c r="Y190" i="2"/>
  <c r="X190" i="2"/>
  <c r="W190" i="2"/>
  <c r="S190" i="2"/>
  <c r="R190" i="2"/>
  <c r="Q191" i="2" a="1"/>
  <c r="Q191" i="2" s="1"/>
  <c r="F188" i="2"/>
  <c r="H188" i="2"/>
  <c r="G188" i="2"/>
  <c r="D188" i="2"/>
  <c r="I188" i="2"/>
  <c r="J188" i="2"/>
  <c r="E188" i="2"/>
  <c r="B189" i="2" a="1"/>
  <c r="B189" i="2" s="1"/>
  <c r="V191" i="2" l="1"/>
  <c r="U191" i="2"/>
  <c r="T191" i="2"/>
  <c r="Y191" i="2"/>
  <c r="S191" i="2"/>
  <c r="R191" i="2"/>
  <c r="X191" i="2"/>
  <c r="W191" i="2"/>
  <c r="Q192" i="2" a="1"/>
  <c r="Q192" i="2" s="1"/>
  <c r="D189" i="2"/>
  <c r="E189" i="2"/>
  <c r="J189" i="2"/>
  <c r="G189" i="2"/>
  <c r="F189" i="2"/>
  <c r="I189" i="2"/>
  <c r="H189" i="2"/>
  <c r="B190" i="2" a="1"/>
  <c r="B190" i="2" s="1"/>
  <c r="V192" i="2" l="1"/>
  <c r="U192" i="2"/>
  <c r="T192" i="2"/>
  <c r="Y192" i="2"/>
  <c r="X192" i="2"/>
  <c r="W192" i="2"/>
  <c r="S192" i="2"/>
  <c r="R192" i="2"/>
  <c r="Q193" i="2" a="1"/>
  <c r="Q193" i="2" s="1"/>
  <c r="J190" i="2"/>
  <c r="E190" i="2"/>
  <c r="I190" i="2"/>
  <c r="H190" i="2"/>
  <c r="D190" i="2"/>
  <c r="F190" i="2"/>
  <c r="G190" i="2"/>
  <c r="B191" i="2" a="1"/>
  <c r="B191" i="2" s="1"/>
  <c r="V193" i="2" l="1"/>
  <c r="U193" i="2"/>
  <c r="T193" i="2"/>
  <c r="Y193" i="2"/>
  <c r="S193" i="2"/>
  <c r="R193" i="2"/>
  <c r="X193" i="2"/>
  <c r="W193" i="2"/>
  <c r="Q194" i="2" a="1"/>
  <c r="Q194" i="2" s="1"/>
  <c r="H191" i="2"/>
  <c r="E191" i="2"/>
  <c r="F191" i="2"/>
  <c r="D191" i="2"/>
  <c r="J191" i="2"/>
  <c r="G191" i="2"/>
  <c r="I191" i="2"/>
  <c r="B192" i="2" a="1"/>
  <c r="B192" i="2" s="1"/>
  <c r="V194" i="2" l="1"/>
  <c r="U194" i="2"/>
  <c r="T194" i="2"/>
  <c r="Y194" i="2"/>
  <c r="X194" i="2"/>
  <c r="W194" i="2"/>
  <c r="S194" i="2"/>
  <c r="R194" i="2"/>
  <c r="Q195" i="2" a="1"/>
  <c r="Q195" i="2" s="1"/>
  <c r="F192" i="2"/>
  <c r="D192" i="2"/>
  <c r="J192" i="2"/>
  <c r="I192" i="2"/>
  <c r="H192" i="2"/>
  <c r="G192" i="2"/>
  <c r="E192" i="2"/>
  <c r="B193" i="2" a="1"/>
  <c r="B193" i="2" s="1"/>
  <c r="V195" i="2" l="1"/>
  <c r="U195" i="2"/>
  <c r="T195" i="2"/>
  <c r="Y195" i="2"/>
  <c r="S195" i="2"/>
  <c r="R195" i="2"/>
  <c r="X195" i="2"/>
  <c r="W195" i="2"/>
  <c r="Q196" i="2" a="1"/>
  <c r="Q196" i="2" s="1"/>
  <c r="D193" i="2"/>
  <c r="G193" i="2"/>
  <c r="E193" i="2"/>
  <c r="I193" i="2"/>
  <c r="J193" i="2"/>
  <c r="F193" i="2"/>
  <c r="H193" i="2"/>
  <c r="B194" i="2" a="1"/>
  <c r="B194" i="2" s="1"/>
  <c r="V196" i="2" l="1"/>
  <c r="U196" i="2"/>
  <c r="T196" i="2"/>
  <c r="Y196" i="2"/>
  <c r="X196" i="2"/>
  <c r="W196" i="2"/>
  <c r="S196" i="2"/>
  <c r="R196" i="2"/>
  <c r="Q197" i="2" a="1"/>
  <c r="Q197" i="2" s="1"/>
  <c r="J194" i="2"/>
  <c r="G194" i="2"/>
  <c r="D194" i="2"/>
  <c r="H194" i="2"/>
  <c r="E194" i="2"/>
  <c r="F194" i="2"/>
  <c r="I194" i="2"/>
  <c r="B195" i="2" a="1"/>
  <c r="B195" i="2" s="1"/>
  <c r="V197" i="2" l="1"/>
  <c r="U197" i="2"/>
  <c r="T197" i="2"/>
  <c r="Y197" i="2"/>
  <c r="S197" i="2"/>
  <c r="R197" i="2"/>
  <c r="X197" i="2"/>
  <c r="W197" i="2"/>
  <c r="Q198" i="2" a="1"/>
  <c r="Q198" i="2" s="1"/>
  <c r="H195" i="2"/>
  <c r="F195" i="2"/>
  <c r="E195" i="2"/>
  <c r="J195" i="2"/>
  <c r="G195" i="2"/>
  <c r="D195" i="2"/>
  <c r="I195" i="2"/>
  <c r="B196" i="2" a="1"/>
  <c r="B196" i="2" s="1"/>
  <c r="V198" i="2" l="1"/>
  <c r="U198" i="2"/>
  <c r="T198" i="2"/>
  <c r="Y198" i="2"/>
  <c r="X198" i="2"/>
  <c r="W198" i="2"/>
  <c r="S198" i="2"/>
  <c r="R198" i="2"/>
  <c r="Q199" i="2" a="1"/>
  <c r="Q199" i="2" s="1"/>
  <c r="F196" i="2"/>
  <c r="J196" i="2"/>
  <c r="H196" i="2"/>
  <c r="E196" i="2"/>
  <c r="I196" i="2"/>
  <c r="D196" i="2"/>
  <c r="G196" i="2"/>
  <c r="B197" i="2" a="1"/>
  <c r="B197" i="2" s="1"/>
  <c r="V199" i="2" l="1"/>
  <c r="U199" i="2"/>
  <c r="T199" i="2"/>
  <c r="Y199" i="2"/>
  <c r="S199" i="2"/>
  <c r="R199" i="2"/>
  <c r="W199" i="2"/>
  <c r="X199" i="2"/>
  <c r="Q200" i="2" a="1"/>
  <c r="Q200" i="2" s="1"/>
  <c r="D197" i="2"/>
  <c r="G197" i="2"/>
  <c r="E197" i="2"/>
  <c r="I197" i="2"/>
  <c r="H197" i="2"/>
  <c r="F197" i="2"/>
  <c r="J197" i="2"/>
  <c r="B198" i="2" a="1"/>
  <c r="B198" i="2" s="1"/>
  <c r="V200" i="2" l="1"/>
  <c r="U200" i="2"/>
  <c r="T200" i="2"/>
  <c r="Y200" i="2"/>
  <c r="X200" i="2"/>
  <c r="W200" i="2"/>
  <c r="S200" i="2"/>
  <c r="R200" i="2"/>
  <c r="Q201" i="2" a="1"/>
  <c r="Q201" i="2" s="1"/>
  <c r="J198" i="2"/>
  <c r="H198" i="2"/>
  <c r="I198" i="2"/>
  <c r="E198" i="2"/>
  <c r="G198" i="2"/>
  <c r="F198" i="2"/>
  <c r="D198" i="2"/>
  <c r="B199" i="2" a="1"/>
  <c r="B199" i="2" s="1"/>
  <c r="V201" i="2" l="1"/>
  <c r="U201" i="2"/>
  <c r="T201" i="2"/>
  <c r="Y201" i="2"/>
  <c r="S201" i="2"/>
  <c r="R201" i="2"/>
  <c r="X201" i="2"/>
  <c r="W201" i="2"/>
  <c r="Q202" i="2" a="1"/>
  <c r="Q202" i="2" s="1"/>
  <c r="H199" i="2"/>
  <c r="G199" i="2"/>
  <c r="F199" i="2"/>
  <c r="D199" i="2"/>
  <c r="J199" i="2"/>
  <c r="E199" i="2"/>
  <c r="I199" i="2"/>
  <c r="B200" i="2" a="1"/>
  <c r="B200" i="2" s="1"/>
  <c r="V202" i="2" l="1"/>
  <c r="U202" i="2"/>
  <c r="T202" i="2"/>
  <c r="Y202" i="2"/>
  <c r="X202" i="2"/>
  <c r="W202" i="2"/>
  <c r="S202" i="2"/>
  <c r="R202" i="2"/>
  <c r="Q203" i="2" a="1"/>
  <c r="Q203" i="2" s="1"/>
  <c r="F200" i="2"/>
  <c r="G200" i="2"/>
  <c r="J200" i="2"/>
  <c r="H200" i="2"/>
  <c r="E200" i="2"/>
  <c r="D200" i="2"/>
  <c r="I200" i="2"/>
  <c r="B201" i="2" a="1"/>
  <c r="B201" i="2" s="1"/>
  <c r="V203" i="2" l="1"/>
  <c r="U203" i="2"/>
  <c r="T203" i="2"/>
  <c r="Y203" i="2"/>
  <c r="S203" i="2"/>
  <c r="R203" i="2"/>
  <c r="X203" i="2"/>
  <c r="W203" i="2"/>
  <c r="Q204" i="2" a="1"/>
  <c r="Q204" i="2" s="1"/>
  <c r="D201" i="2"/>
  <c r="F201" i="2"/>
  <c r="J201" i="2"/>
  <c r="I201" i="2"/>
  <c r="H201" i="2"/>
  <c r="E201" i="2"/>
  <c r="G201" i="2"/>
  <c r="B202" i="2" a="1"/>
  <c r="B202" i="2" s="1"/>
  <c r="V204" i="2" l="1"/>
  <c r="U204" i="2"/>
  <c r="T204" i="2"/>
  <c r="Y204" i="2"/>
  <c r="X204" i="2"/>
  <c r="W204" i="2"/>
  <c r="S204" i="2"/>
  <c r="R204" i="2"/>
  <c r="Q205" i="2" a="1"/>
  <c r="Q205" i="2" s="1"/>
  <c r="J202" i="2"/>
  <c r="E202" i="2"/>
  <c r="H202" i="2"/>
  <c r="F202" i="2"/>
  <c r="I202" i="2"/>
  <c r="G202" i="2"/>
  <c r="D202" i="2"/>
  <c r="B203" i="2" a="1"/>
  <c r="B203" i="2" s="1"/>
  <c r="V205" i="2" l="1"/>
  <c r="U205" i="2"/>
  <c r="T205" i="2"/>
  <c r="Y205" i="2"/>
  <c r="S205" i="2"/>
  <c r="R205" i="2"/>
  <c r="X205" i="2"/>
  <c r="W205" i="2"/>
  <c r="Q206" i="2" a="1"/>
  <c r="Q206" i="2" s="1"/>
  <c r="H203" i="2"/>
  <c r="D203" i="2"/>
  <c r="J203" i="2"/>
  <c r="I203" i="2"/>
  <c r="G203" i="2"/>
  <c r="F203" i="2"/>
  <c r="E203" i="2"/>
  <c r="B204" i="2" a="1"/>
  <c r="B204" i="2" s="1"/>
  <c r="V206" i="2" l="1"/>
  <c r="U206" i="2"/>
  <c r="T206" i="2"/>
  <c r="Y206" i="2"/>
  <c r="X206" i="2"/>
  <c r="W206" i="2"/>
  <c r="S206" i="2"/>
  <c r="R206" i="2"/>
  <c r="Q207" i="2" a="1"/>
  <c r="Q207" i="2" s="1"/>
  <c r="F204" i="2"/>
  <c r="I204" i="2"/>
  <c r="H204" i="2"/>
  <c r="G204" i="2"/>
  <c r="D204" i="2"/>
  <c r="J204" i="2"/>
  <c r="E204" i="2"/>
  <c r="B205" i="2" a="1"/>
  <c r="B205" i="2" s="1"/>
  <c r="V207" i="2" l="1"/>
  <c r="U207" i="2"/>
  <c r="T207" i="2"/>
  <c r="Y207" i="2"/>
  <c r="S207" i="2"/>
  <c r="R207" i="2"/>
  <c r="W207" i="2"/>
  <c r="X207" i="2"/>
  <c r="Q208" i="2" a="1"/>
  <c r="Q208" i="2" s="1"/>
  <c r="D205" i="2"/>
  <c r="J205" i="2"/>
  <c r="I205" i="2"/>
  <c r="H205" i="2"/>
  <c r="G205" i="2"/>
  <c r="F205" i="2"/>
  <c r="E205" i="2"/>
  <c r="B206" i="2" a="1"/>
  <c r="B206" i="2" s="1"/>
  <c r="V208" i="2" l="1"/>
  <c r="U208" i="2"/>
  <c r="T208" i="2"/>
  <c r="Y208" i="2"/>
  <c r="X208" i="2"/>
  <c r="W208" i="2"/>
  <c r="S208" i="2"/>
  <c r="R208" i="2"/>
  <c r="Q209" i="2" a="1"/>
  <c r="Q209" i="2" s="1"/>
  <c r="J206" i="2"/>
  <c r="I206" i="2"/>
  <c r="G206" i="2"/>
  <c r="F206" i="2"/>
  <c r="E206" i="2"/>
  <c r="D206" i="2"/>
  <c r="H206" i="2"/>
  <c r="B207" i="2" a="1"/>
  <c r="B207" i="2" s="1"/>
  <c r="V209" i="2" l="1"/>
  <c r="U209" i="2"/>
  <c r="T209" i="2"/>
  <c r="Y209" i="2"/>
  <c r="S209" i="2"/>
  <c r="R209" i="2"/>
  <c r="W209" i="2"/>
  <c r="X209" i="2"/>
  <c r="Q210" i="2" a="1"/>
  <c r="Q210" i="2" s="1"/>
  <c r="H207" i="2"/>
  <c r="J207" i="2"/>
  <c r="I207" i="2"/>
  <c r="G207" i="2"/>
  <c r="F207" i="2"/>
  <c r="E207" i="2"/>
  <c r="D207" i="2"/>
  <c r="B208" i="2" a="1"/>
  <c r="B208" i="2" s="1"/>
  <c r="V210" i="2" l="1"/>
  <c r="U210" i="2"/>
  <c r="T210" i="2"/>
  <c r="Y210" i="2"/>
  <c r="X210" i="2"/>
  <c r="W210" i="2"/>
  <c r="S210" i="2"/>
  <c r="R210" i="2"/>
  <c r="Q211" i="2" a="1"/>
  <c r="Q211" i="2" s="1"/>
  <c r="F208" i="2"/>
  <c r="I208" i="2"/>
  <c r="J208" i="2"/>
  <c r="H208" i="2"/>
  <c r="G208" i="2"/>
  <c r="E208" i="2"/>
  <c r="D208" i="2"/>
  <c r="B209" i="2" a="1"/>
  <c r="B209" i="2" s="1"/>
  <c r="V211" i="2" l="1"/>
  <c r="U211" i="2"/>
  <c r="T211" i="2"/>
  <c r="Y211" i="2"/>
  <c r="S211" i="2"/>
  <c r="R211" i="2"/>
  <c r="X211" i="2"/>
  <c r="W211" i="2"/>
  <c r="Q212" i="2" a="1"/>
  <c r="Q212" i="2" s="1"/>
  <c r="D209" i="2"/>
  <c r="H209" i="2"/>
  <c r="J209" i="2"/>
  <c r="G209" i="2"/>
  <c r="F209" i="2"/>
  <c r="E209" i="2"/>
  <c r="I209" i="2"/>
  <c r="B210" i="2" a="1"/>
  <c r="B210" i="2" s="1"/>
  <c r="V212" i="2" l="1"/>
  <c r="U212" i="2"/>
  <c r="T212" i="2"/>
  <c r="Y212" i="2"/>
  <c r="X212" i="2"/>
  <c r="W212" i="2"/>
  <c r="S212" i="2"/>
  <c r="R212" i="2"/>
  <c r="Q213" i="2" a="1"/>
  <c r="Q213" i="2" s="1"/>
  <c r="J210" i="2"/>
  <c r="G210" i="2"/>
  <c r="H210" i="2"/>
  <c r="E210" i="2"/>
  <c r="D210" i="2"/>
  <c r="I210" i="2"/>
  <c r="F210" i="2"/>
  <c r="B211" i="2" a="1"/>
  <c r="B211" i="2" s="1"/>
  <c r="W213" i="2" l="1"/>
  <c r="U213" i="2"/>
  <c r="T213" i="2"/>
  <c r="Y213" i="2"/>
  <c r="X213" i="2"/>
  <c r="V213" i="2"/>
  <c r="S213" i="2"/>
  <c r="R213" i="2"/>
  <c r="Q214" i="2" a="1"/>
  <c r="Q214" i="2" s="1"/>
  <c r="H211" i="2"/>
  <c r="F211" i="2"/>
  <c r="D211" i="2"/>
  <c r="J211" i="2"/>
  <c r="I211" i="2"/>
  <c r="G211" i="2"/>
  <c r="E211" i="2"/>
  <c r="B212" i="2" a="1"/>
  <c r="B212" i="2" s="1"/>
  <c r="W214" i="2" l="1"/>
  <c r="U214" i="2"/>
  <c r="T214" i="2"/>
  <c r="S214" i="2"/>
  <c r="X214" i="2"/>
  <c r="Y214" i="2"/>
  <c r="V214" i="2"/>
  <c r="R214" i="2"/>
  <c r="Q215" i="2" a="1"/>
  <c r="Q215" i="2" s="1"/>
  <c r="F212" i="2"/>
  <c r="E212" i="2"/>
  <c r="D212" i="2"/>
  <c r="J212" i="2"/>
  <c r="I212" i="2"/>
  <c r="G212" i="2"/>
  <c r="H212" i="2"/>
  <c r="B213" i="2" a="1"/>
  <c r="B213" i="2" s="1"/>
  <c r="W215" i="2" l="1"/>
  <c r="U215" i="2"/>
  <c r="T215" i="2"/>
  <c r="S215" i="2"/>
  <c r="Y215" i="2"/>
  <c r="X215" i="2"/>
  <c r="V215" i="2"/>
  <c r="R215" i="2"/>
  <c r="Q216" i="2" a="1"/>
  <c r="Q216" i="2" s="1"/>
  <c r="D213" i="2"/>
  <c r="F213" i="2"/>
  <c r="I213" i="2"/>
  <c r="G213" i="2"/>
  <c r="E213" i="2"/>
  <c r="J213" i="2"/>
  <c r="H213" i="2"/>
  <c r="B214" i="2" a="1"/>
  <c r="B214" i="2" s="1"/>
  <c r="W216" i="2" l="1"/>
  <c r="U216" i="2"/>
  <c r="T216" i="2"/>
  <c r="S216" i="2"/>
  <c r="X216" i="2"/>
  <c r="Y216" i="2"/>
  <c r="V216" i="2"/>
  <c r="R216" i="2"/>
  <c r="Q217" i="2" a="1"/>
  <c r="Q217" i="2" s="1"/>
  <c r="J214" i="2"/>
  <c r="D214" i="2"/>
  <c r="F214" i="2"/>
  <c r="E214" i="2"/>
  <c r="I214" i="2"/>
  <c r="H214" i="2"/>
  <c r="G214" i="2"/>
  <c r="B215" i="2" a="1"/>
  <c r="B215" i="2" s="1"/>
  <c r="W217" i="2" l="1"/>
  <c r="U217" i="2"/>
  <c r="T217" i="2"/>
  <c r="S217" i="2"/>
  <c r="Y217" i="2"/>
  <c r="X217" i="2"/>
  <c r="V217" i="2"/>
  <c r="R217" i="2"/>
  <c r="Q218" i="2" a="1"/>
  <c r="Q218" i="2" s="1"/>
  <c r="H215" i="2"/>
  <c r="F215" i="2"/>
  <c r="D215" i="2"/>
  <c r="J215" i="2"/>
  <c r="I215" i="2"/>
  <c r="G215" i="2"/>
  <c r="E215" i="2"/>
  <c r="B216" i="2" a="1"/>
  <c r="B216" i="2" s="1"/>
  <c r="W218" i="2" l="1"/>
  <c r="U218" i="2"/>
  <c r="T218" i="2"/>
  <c r="S218" i="2"/>
  <c r="X218" i="2"/>
  <c r="Y218" i="2"/>
  <c r="R218" i="2"/>
  <c r="V218" i="2"/>
  <c r="Q219" i="2" a="1"/>
  <c r="Q219" i="2" s="1"/>
  <c r="F216" i="2"/>
  <c r="G216" i="2"/>
  <c r="E216" i="2"/>
  <c r="D216" i="2"/>
  <c r="J216" i="2"/>
  <c r="I216" i="2"/>
  <c r="H216" i="2"/>
  <c r="B217" i="2" a="1"/>
  <c r="B217" i="2" s="1"/>
  <c r="W219" i="2" l="1"/>
  <c r="U219" i="2"/>
  <c r="T219" i="2"/>
  <c r="S219" i="2"/>
  <c r="Y219" i="2"/>
  <c r="X219" i="2"/>
  <c r="V219" i="2"/>
  <c r="R219" i="2"/>
  <c r="Q220" i="2" a="1"/>
  <c r="Q220" i="2" s="1"/>
  <c r="D217" i="2"/>
  <c r="J217" i="2"/>
  <c r="G217" i="2"/>
  <c r="E217" i="2"/>
  <c r="I217" i="2"/>
  <c r="H217" i="2"/>
  <c r="F217" i="2"/>
  <c r="B218" i="2" a="1"/>
  <c r="B218" i="2" s="1"/>
  <c r="W220" i="2" l="1"/>
  <c r="U220" i="2"/>
  <c r="T220" i="2"/>
  <c r="S220" i="2"/>
  <c r="X220" i="2"/>
  <c r="Y220" i="2"/>
  <c r="V220" i="2"/>
  <c r="R220" i="2"/>
  <c r="Q221" i="2" a="1"/>
  <c r="Q221" i="2" s="1"/>
  <c r="J218" i="2"/>
  <c r="I218" i="2"/>
  <c r="G218" i="2"/>
  <c r="E218" i="2"/>
  <c r="D218" i="2"/>
  <c r="F218" i="2"/>
  <c r="H218" i="2"/>
  <c r="B219" i="2" a="1"/>
  <c r="B219" i="2" s="1"/>
  <c r="W221" i="2" l="1"/>
  <c r="U221" i="2"/>
  <c r="T221" i="2"/>
  <c r="S221" i="2"/>
  <c r="Y221" i="2"/>
  <c r="X221" i="2"/>
  <c r="V221" i="2"/>
  <c r="R221" i="2"/>
  <c r="Q222" i="2" a="1"/>
  <c r="Q222" i="2" s="1"/>
  <c r="H219" i="2"/>
  <c r="I219" i="2"/>
  <c r="D219" i="2"/>
  <c r="G219" i="2"/>
  <c r="E219" i="2"/>
  <c r="F219" i="2"/>
  <c r="J219" i="2"/>
  <c r="B220" i="2" a="1"/>
  <c r="B220" i="2" s="1"/>
  <c r="W222" i="2" l="1"/>
  <c r="U222" i="2"/>
  <c r="T222" i="2"/>
  <c r="S222" i="2"/>
  <c r="X222" i="2"/>
  <c r="Y222" i="2"/>
  <c r="R222" i="2"/>
  <c r="V222" i="2"/>
  <c r="Q223" i="2" a="1"/>
  <c r="Q223" i="2" s="1"/>
  <c r="F220" i="2"/>
  <c r="H220" i="2"/>
  <c r="J220" i="2"/>
  <c r="I220" i="2"/>
  <c r="D220" i="2"/>
  <c r="E220" i="2"/>
  <c r="G220" i="2"/>
  <c r="B221" i="2" a="1"/>
  <c r="B221" i="2" s="1"/>
  <c r="W223" i="2" l="1"/>
  <c r="U223" i="2"/>
  <c r="T223" i="2"/>
  <c r="S223" i="2"/>
  <c r="Y223" i="2"/>
  <c r="X223" i="2"/>
  <c r="V223" i="2"/>
  <c r="R223" i="2"/>
  <c r="Q224" i="2" a="1"/>
  <c r="Q224" i="2" s="1"/>
  <c r="D221" i="2"/>
  <c r="I221" i="2"/>
  <c r="F221" i="2"/>
  <c r="G221" i="2"/>
  <c r="J221" i="2"/>
  <c r="E221" i="2"/>
  <c r="H221" i="2"/>
  <c r="B222" i="2" a="1"/>
  <c r="B222" i="2" s="1"/>
  <c r="W224" i="2" l="1"/>
  <c r="U224" i="2"/>
  <c r="T224" i="2"/>
  <c r="S224" i="2"/>
  <c r="X224" i="2"/>
  <c r="Y224" i="2"/>
  <c r="V224" i="2"/>
  <c r="R224" i="2"/>
  <c r="Q225" i="2" a="1"/>
  <c r="Q225" i="2" s="1"/>
  <c r="J222" i="2"/>
  <c r="F222" i="2"/>
  <c r="I222" i="2"/>
  <c r="H222" i="2"/>
  <c r="E222" i="2"/>
  <c r="G222" i="2"/>
  <c r="D222" i="2"/>
  <c r="B223" i="2" a="1"/>
  <c r="B223" i="2" s="1"/>
  <c r="W225" i="2" l="1"/>
  <c r="U225" i="2"/>
  <c r="T225" i="2"/>
  <c r="S225" i="2"/>
  <c r="Y225" i="2"/>
  <c r="X225" i="2"/>
  <c r="V225" i="2"/>
  <c r="R225" i="2"/>
  <c r="Q226" i="2" a="1"/>
  <c r="Q226" i="2" s="1"/>
  <c r="H223" i="2"/>
  <c r="E223" i="2"/>
  <c r="J223" i="2"/>
  <c r="G223" i="2"/>
  <c r="D223" i="2"/>
  <c r="I223" i="2"/>
  <c r="F223" i="2"/>
  <c r="B224" i="2" a="1"/>
  <c r="B224" i="2" s="1"/>
  <c r="W226" i="2" l="1"/>
  <c r="U226" i="2"/>
  <c r="T226" i="2"/>
  <c r="S226" i="2"/>
  <c r="X226" i="2"/>
  <c r="Y226" i="2"/>
  <c r="V226" i="2"/>
  <c r="R226" i="2"/>
  <c r="Q227" i="2" a="1"/>
  <c r="Q227" i="2" s="1"/>
  <c r="F224" i="2"/>
  <c r="D224" i="2"/>
  <c r="J224" i="2"/>
  <c r="G224" i="2"/>
  <c r="I224" i="2"/>
  <c r="H224" i="2"/>
  <c r="E224" i="2"/>
  <c r="B225" i="2" a="1"/>
  <c r="B225" i="2" s="1"/>
  <c r="W227" i="2" l="1"/>
  <c r="U227" i="2"/>
  <c r="T227" i="2"/>
  <c r="S227" i="2"/>
  <c r="Y227" i="2"/>
  <c r="X227" i="2"/>
  <c r="V227" i="2"/>
  <c r="R227" i="2"/>
  <c r="Q228" i="2" a="1"/>
  <c r="Q228" i="2" s="1"/>
  <c r="D225" i="2"/>
  <c r="H225" i="2"/>
  <c r="J225" i="2"/>
  <c r="G225" i="2"/>
  <c r="F225" i="2"/>
  <c r="E225" i="2"/>
  <c r="I225" i="2"/>
  <c r="B226" i="2" a="1"/>
  <c r="B226" i="2" s="1"/>
  <c r="W228" i="2" l="1"/>
  <c r="U228" i="2"/>
  <c r="T228" i="2"/>
  <c r="S228" i="2"/>
  <c r="X228" i="2"/>
  <c r="Y228" i="2"/>
  <c r="V228" i="2"/>
  <c r="R228" i="2"/>
  <c r="Q229" i="2" a="1"/>
  <c r="Q229" i="2" s="1"/>
  <c r="J226" i="2"/>
  <c r="I226" i="2"/>
  <c r="H226" i="2"/>
  <c r="G226" i="2"/>
  <c r="F226" i="2"/>
  <c r="E226" i="2"/>
  <c r="D226" i="2"/>
  <c r="B227" i="2" a="1"/>
  <c r="B227" i="2" s="1"/>
  <c r="W229" i="2" l="1"/>
  <c r="U229" i="2"/>
  <c r="T229" i="2"/>
  <c r="S229" i="2"/>
  <c r="Y229" i="2"/>
  <c r="X229" i="2"/>
  <c r="V229" i="2"/>
  <c r="R229" i="2"/>
  <c r="Q230" i="2" a="1"/>
  <c r="Q230" i="2" s="1"/>
  <c r="H227" i="2"/>
  <c r="I227" i="2"/>
  <c r="G227" i="2"/>
  <c r="F227" i="2"/>
  <c r="E227" i="2"/>
  <c r="D227" i="2"/>
  <c r="J227" i="2"/>
  <c r="B228" i="2" a="1"/>
  <c r="B228" i="2" s="1"/>
  <c r="W230" i="2" l="1"/>
  <c r="U230" i="2"/>
  <c r="T230" i="2"/>
  <c r="S230" i="2"/>
  <c r="X230" i="2"/>
  <c r="Y230" i="2"/>
  <c r="V230" i="2"/>
  <c r="R230" i="2"/>
  <c r="Q231" i="2" a="1"/>
  <c r="Q231" i="2" s="1"/>
  <c r="F228" i="2"/>
  <c r="J228" i="2"/>
  <c r="I228" i="2"/>
  <c r="H228" i="2"/>
  <c r="E228" i="2"/>
  <c r="D228" i="2"/>
  <c r="G228" i="2"/>
  <c r="B229" i="2" a="1"/>
  <c r="B229" i="2" s="1"/>
  <c r="W231" i="2" l="1"/>
  <c r="U231" i="2"/>
  <c r="T231" i="2"/>
  <c r="S231" i="2"/>
  <c r="Y231" i="2"/>
  <c r="X231" i="2"/>
  <c r="V231" i="2"/>
  <c r="R231" i="2"/>
  <c r="Q232" i="2" a="1"/>
  <c r="Q232" i="2" s="1"/>
  <c r="D229" i="2"/>
  <c r="I229" i="2"/>
  <c r="J229" i="2"/>
  <c r="H229" i="2"/>
  <c r="G229" i="2"/>
  <c r="E229" i="2"/>
  <c r="F229" i="2"/>
  <c r="B230" i="2" a="1"/>
  <c r="B230" i="2" s="1"/>
  <c r="W232" i="2" l="1"/>
  <c r="U232" i="2"/>
  <c r="T232" i="2"/>
  <c r="S232" i="2"/>
  <c r="X232" i="2"/>
  <c r="Y232" i="2"/>
  <c r="V232" i="2"/>
  <c r="R232" i="2"/>
  <c r="Q233" i="2" a="1"/>
  <c r="Q233" i="2" s="1"/>
  <c r="J230" i="2"/>
  <c r="H230" i="2"/>
  <c r="E230" i="2"/>
  <c r="I230" i="2"/>
  <c r="F230" i="2"/>
  <c r="G230" i="2"/>
  <c r="D230" i="2"/>
  <c r="B231" i="2" a="1"/>
  <c r="B231" i="2" s="1"/>
  <c r="W233" i="2" l="1"/>
  <c r="U233" i="2"/>
  <c r="T233" i="2"/>
  <c r="S233" i="2"/>
  <c r="Y233" i="2"/>
  <c r="X233" i="2"/>
  <c r="V233" i="2"/>
  <c r="R233" i="2"/>
  <c r="Q234" i="2" a="1"/>
  <c r="Q234" i="2" s="1"/>
  <c r="H231" i="2"/>
  <c r="J231" i="2"/>
  <c r="I231" i="2"/>
  <c r="F231" i="2"/>
  <c r="D231" i="2"/>
  <c r="G231" i="2"/>
  <c r="E231" i="2"/>
  <c r="B232" i="2" a="1"/>
  <c r="B232" i="2" s="1"/>
  <c r="W234" i="2" l="1"/>
  <c r="U234" i="2"/>
  <c r="T234" i="2"/>
  <c r="S234" i="2"/>
  <c r="X234" i="2"/>
  <c r="Y234" i="2"/>
  <c r="V234" i="2"/>
  <c r="R234" i="2"/>
  <c r="Q235" i="2" a="1"/>
  <c r="Q235" i="2" s="1"/>
  <c r="F232" i="2"/>
  <c r="G232" i="2"/>
  <c r="I232" i="2"/>
  <c r="D232" i="2"/>
  <c r="H232" i="2"/>
  <c r="J232" i="2"/>
  <c r="E232" i="2"/>
  <c r="B233" i="2" a="1"/>
  <c r="B233" i="2" s="1"/>
  <c r="W235" i="2" l="1"/>
  <c r="U235" i="2"/>
  <c r="T235" i="2"/>
  <c r="S235" i="2"/>
  <c r="Y235" i="2"/>
  <c r="X235" i="2"/>
  <c r="V235" i="2"/>
  <c r="R235" i="2"/>
  <c r="Q236" i="2" a="1"/>
  <c r="Q236" i="2" s="1"/>
  <c r="D233" i="2"/>
  <c r="F233" i="2"/>
  <c r="H233" i="2"/>
  <c r="J233" i="2"/>
  <c r="G233" i="2"/>
  <c r="I233" i="2"/>
  <c r="E233" i="2"/>
  <c r="B234" i="2" a="1"/>
  <c r="B234" i="2" s="1"/>
  <c r="W236" i="2" l="1"/>
  <c r="U236" i="2"/>
  <c r="T236" i="2"/>
  <c r="S236" i="2"/>
  <c r="X236" i="2"/>
  <c r="Y236" i="2"/>
  <c r="V236" i="2"/>
  <c r="R236" i="2"/>
  <c r="Q237" i="2" a="1"/>
  <c r="Q237" i="2" s="1"/>
  <c r="J234" i="2"/>
  <c r="D234" i="2"/>
  <c r="G234" i="2"/>
  <c r="E234" i="2"/>
  <c r="H234" i="2"/>
  <c r="F234" i="2"/>
  <c r="I234" i="2"/>
  <c r="B235" i="2" a="1"/>
  <c r="B235" i="2" s="1"/>
  <c r="W237" i="2" l="1"/>
  <c r="U237" i="2"/>
  <c r="T237" i="2"/>
  <c r="S237" i="2"/>
  <c r="Y237" i="2"/>
  <c r="X237" i="2"/>
  <c r="V237" i="2"/>
  <c r="R237" i="2"/>
  <c r="Q238" i="2" a="1"/>
  <c r="Q238" i="2" s="1"/>
  <c r="H235" i="2"/>
  <c r="D235" i="2"/>
  <c r="I235" i="2"/>
  <c r="F235" i="2"/>
  <c r="E235" i="2"/>
  <c r="G235" i="2"/>
  <c r="J235" i="2"/>
  <c r="B236" i="2" a="1"/>
  <c r="B236" i="2" s="1"/>
  <c r="W238" i="2" l="1"/>
  <c r="U238" i="2"/>
  <c r="T238" i="2"/>
  <c r="S238" i="2"/>
  <c r="X238" i="2"/>
  <c r="Y238" i="2"/>
  <c r="R238" i="2"/>
  <c r="V238" i="2"/>
  <c r="Q239" i="2" a="1"/>
  <c r="Q239" i="2" s="1"/>
  <c r="F236" i="2"/>
  <c r="E236" i="2"/>
  <c r="J236" i="2"/>
  <c r="D236" i="2"/>
  <c r="I236" i="2"/>
  <c r="H236" i="2"/>
  <c r="G236" i="2"/>
  <c r="B237" i="2" a="1"/>
  <c r="B237" i="2" s="1"/>
  <c r="W239" i="2" l="1"/>
  <c r="U239" i="2"/>
  <c r="T239" i="2"/>
  <c r="S239" i="2"/>
  <c r="Y239" i="2"/>
  <c r="X239" i="2"/>
  <c r="V239" i="2"/>
  <c r="R239" i="2"/>
  <c r="Q240" i="2" a="1"/>
  <c r="Q240" i="2" s="1"/>
  <c r="D237" i="2"/>
  <c r="F237" i="2"/>
  <c r="J237" i="2"/>
  <c r="I237" i="2"/>
  <c r="E237" i="2"/>
  <c r="H237" i="2"/>
  <c r="G237" i="2"/>
  <c r="B238" i="2" a="1"/>
  <c r="B238" i="2" s="1"/>
  <c r="W240" i="2" l="1"/>
  <c r="U240" i="2"/>
  <c r="T240" i="2"/>
  <c r="S240" i="2"/>
  <c r="X240" i="2"/>
  <c r="Y240" i="2"/>
  <c r="V240" i="2"/>
  <c r="R240" i="2"/>
  <c r="Q241" i="2" a="1"/>
  <c r="Q241" i="2" s="1"/>
  <c r="J238" i="2"/>
  <c r="F238" i="2"/>
  <c r="I238" i="2"/>
  <c r="H238" i="2"/>
  <c r="D238" i="2"/>
  <c r="G238" i="2"/>
  <c r="E238" i="2"/>
  <c r="B239" i="2" a="1"/>
  <c r="B239" i="2" s="1"/>
  <c r="W241" i="2" l="1"/>
  <c r="U241" i="2"/>
  <c r="T241" i="2"/>
  <c r="S241" i="2"/>
  <c r="Y241" i="2"/>
  <c r="X241" i="2"/>
  <c r="V241" i="2"/>
  <c r="R241" i="2"/>
  <c r="Q242" i="2" a="1"/>
  <c r="Q242" i="2" s="1"/>
  <c r="H239" i="2"/>
  <c r="J239" i="2"/>
  <c r="F239" i="2"/>
  <c r="D239" i="2"/>
  <c r="E239" i="2"/>
  <c r="I239" i="2"/>
  <c r="G239" i="2"/>
  <c r="B240" i="2" a="1"/>
  <c r="B240" i="2" s="1"/>
  <c r="W242" i="2" l="1"/>
  <c r="U242" i="2"/>
  <c r="T242" i="2"/>
  <c r="S242" i="2"/>
  <c r="X242" i="2"/>
  <c r="Y242" i="2"/>
  <c r="V242" i="2"/>
  <c r="R242" i="2"/>
  <c r="Q243" i="2" a="1"/>
  <c r="Q243" i="2" s="1"/>
  <c r="F240" i="2"/>
  <c r="I240" i="2"/>
  <c r="E240" i="2"/>
  <c r="J240" i="2"/>
  <c r="G240" i="2"/>
  <c r="H240" i="2"/>
  <c r="D240" i="2"/>
  <c r="B241" i="2" a="1"/>
  <c r="B241" i="2" s="1"/>
  <c r="W243" i="2" l="1"/>
  <c r="U243" i="2"/>
  <c r="T243" i="2"/>
  <c r="S243" i="2"/>
  <c r="Y243" i="2"/>
  <c r="X243" i="2"/>
  <c r="V243" i="2"/>
  <c r="R243" i="2"/>
  <c r="Q244" i="2" a="1"/>
  <c r="Q244" i="2" s="1"/>
  <c r="D241" i="2"/>
  <c r="H241" i="2"/>
  <c r="G241" i="2"/>
  <c r="E241" i="2"/>
  <c r="F241" i="2"/>
  <c r="J241" i="2"/>
  <c r="I241" i="2"/>
  <c r="B242" i="2" a="1"/>
  <c r="B242" i="2" s="1"/>
  <c r="W244" i="2" l="1"/>
  <c r="U244" i="2"/>
  <c r="T244" i="2"/>
  <c r="S244" i="2"/>
  <c r="X244" i="2"/>
  <c r="Y244" i="2"/>
  <c r="V244" i="2"/>
  <c r="R244" i="2"/>
  <c r="Q245" i="2" a="1"/>
  <c r="Q245" i="2" s="1"/>
  <c r="J242" i="2"/>
  <c r="G242" i="2"/>
  <c r="H242" i="2"/>
  <c r="E242" i="2"/>
  <c r="D242" i="2"/>
  <c r="F242" i="2"/>
  <c r="I242" i="2"/>
  <c r="B243" i="2" a="1"/>
  <c r="B243" i="2" s="1"/>
  <c r="W245" i="2" l="1"/>
  <c r="U245" i="2"/>
  <c r="T245" i="2"/>
  <c r="S245" i="2"/>
  <c r="Y245" i="2"/>
  <c r="X245" i="2"/>
  <c r="V245" i="2"/>
  <c r="R245" i="2"/>
  <c r="Q246" i="2" a="1"/>
  <c r="Q246" i="2" s="1"/>
  <c r="H243" i="2"/>
  <c r="J243" i="2"/>
  <c r="E243" i="2"/>
  <c r="I243" i="2"/>
  <c r="F243" i="2"/>
  <c r="D243" i="2"/>
  <c r="G243" i="2"/>
  <c r="B244" i="2" a="1"/>
  <c r="B244" i="2" s="1"/>
  <c r="W246" i="2" l="1"/>
  <c r="U246" i="2"/>
  <c r="T246" i="2"/>
  <c r="S246" i="2"/>
  <c r="X246" i="2"/>
  <c r="Y246" i="2"/>
  <c r="V246" i="2"/>
  <c r="R246" i="2"/>
  <c r="Q247" i="2" a="1"/>
  <c r="Q247" i="2" s="1"/>
  <c r="F244" i="2"/>
  <c r="I244" i="2"/>
  <c r="E244" i="2"/>
  <c r="J244" i="2"/>
  <c r="H244" i="2"/>
  <c r="G244" i="2"/>
  <c r="D244" i="2"/>
  <c r="B245" i="2" a="1"/>
  <c r="B245" i="2" s="1"/>
  <c r="W247" i="2" l="1"/>
  <c r="U247" i="2"/>
  <c r="T247" i="2"/>
  <c r="S247" i="2"/>
  <c r="Y247" i="2"/>
  <c r="X247" i="2"/>
  <c r="V247" i="2"/>
  <c r="R247" i="2"/>
  <c r="Q248" i="2" a="1"/>
  <c r="Q248" i="2" s="1"/>
  <c r="D245" i="2"/>
  <c r="H245" i="2"/>
  <c r="G245" i="2"/>
  <c r="E245" i="2"/>
  <c r="I245" i="2"/>
  <c r="F245" i="2"/>
  <c r="J245" i="2"/>
  <c r="B246" i="2" a="1"/>
  <c r="B246" i="2" s="1"/>
  <c r="W248" i="2" l="1"/>
  <c r="U248" i="2"/>
  <c r="T248" i="2"/>
  <c r="S248" i="2"/>
  <c r="X248" i="2"/>
  <c r="Y248" i="2"/>
  <c r="V248" i="2"/>
  <c r="R248" i="2"/>
  <c r="Q249" i="2" a="1"/>
  <c r="Q249" i="2" s="1"/>
  <c r="J246" i="2"/>
  <c r="G246" i="2"/>
  <c r="D246" i="2"/>
  <c r="E246" i="2"/>
  <c r="I246" i="2"/>
  <c r="F246" i="2"/>
  <c r="H246" i="2"/>
  <c r="B247" i="2" a="1"/>
  <c r="B247" i="2" s="1"/>
  <c r="W249" i="2" l="1"/>
  <c r="U249" i="2"/>
  <c r="T249" i="2"/>
  <c r="S249" i="2"/>
  <c r="Y249" i="2"/>
  <c r="X249" i="2"/>
  <c r="V249" i="2"/>
  <c r="R249" i="2"/>
  <c r="Q250" i="2" a="1"/>
  <c r="Q250" i="2" s="1"/>
  <c r="H247" i="2"/>
  <c r="F247" i="2"/>
  <c r="G247" i="2"/>
  <c r="D247" i="2"/>
  <c r="J247" i="2"/>
  <c r="E247" i="2"/>
  <c r="I247" i="2"/>
  <c r="B248" i="2" a="1"/>
  <c r="B248" i="2" s="1"/>
  <c r="W250" i="2" l="1"/>
  <c r="U250" i="2"/>
  <c r="T250" i="2"/>
  <c r="S250" i="2"/>
  <c r="X250" i="2"/>
  <c r="Y250" i="2"/>
  <c r="R250" i="2"/>
  <c r="V250" i="2"/>
  <c r="Q251" i="2" a="1"/>
  <c r="Q251" i="2" s="1"/>
  <c r="F248" i="2"/>
  <c r="E248" i="2"/>
  <c r="D248" i="2"/>
  <c r="H248" i="2"/>
  <c r="J248" i="2"/>
  <c r="I248" i="2"/>
  <c r="G248" i="2"/>
  <c r="B249" i="2" a="1"/>
  <c r="B249" i="2" s="1"/>
  <c r="W251" i="2" l="1"/>
  <c r="U251" i="2"/>
  <c r="T251" i="2"/>
  <c r="S251" i="2"/>
  <c r="Y251" i="2"/>
  <c r="X251" i="2"/>
  <c r="V251" i="2"/>
  <c r="R251" i="2"/>
  <c r="Q252" i="2" a="1"/>
  <c r="Q252" i="2" s="1"/>
  <c r="D249" i="2"/>
  <c r="E249" i="2"/>
  <c r="H249" i="2"/>
  <c r="F249" i="2"/>
  <c r="J249" i="2"/>
  <c r="G249" i="2"/>
  <c r="I249" i="2"/>
  <c r="B250" i="2" a="1"/>
  <c r="B250" i="2" s="1"/>
  <c r="W252" i="2" l="1"/>
  <c r="U252" i="2"/>
  <c r="T252" i="2"/>
  <c r="S252" i="2"/>
  <c r="X252" i="2"/>
  <c r="Y252" i="2"/>
  <c r="V252" i="2"/>
  <c r="R252" i="2"/>
  <c r="Q253" i="2" a="1"/>
  <c r="Q253" i="2" s="1"/>
  <c r="J250" i="2"/>
  <c r="D250" i="2"/>
  <c r="F250" i="2"/>
  <c r="I250" i="2"/>
  <c r="G250" i="2"/>
  <c r="H250" i="2"/>
  <c r="E250" i="2"/>
  <c r="B251" i="2" a="1"/>
  <c r="B251" i="2" s="1"/>
  <c r="W253" i="2" l="1"/>
  <c r="U253" i="2"/>
  <c r="T253" i="2"/>
  <c r="S253" i="2"/>
  <c r="Y253" i="2"/>
  <c r="X253" i="2"/>
  <c r="V253" i="2"/>
  <c r="R253" i="2"/>
  <c r="Q254" i="2" a="1"/>
  <c r="Q254" i="2" s="1"/>
  <c r="H251" i="2"/>
  <c r="I251" i="2"/>
  <c r="E251" i="2"/>
  <c r="G251" i="2"/>
  <c r="D251" i="2"/>
  <c r="J251" i="2"/>
  <c r="F251" i="2"/>
  <c r="B252" i="2" a="1"/>
  <c r="B252" i="2" s="1"/>
  <c r="W254" i="2" l="1"/>
  <c r="U254" i="2"/>
  <c r="T254" i="2"/>
  <c r="S254" i="2"/>
  <c r="X254" i="2"/>
  <c r="Y254" i="2"/>
  <c r="R254" i="2"/>
  <c r="V254" i="2"/>
  <c r="Q255" i="2" a="1"/>
  <c r="Q255" i="2" s="1"/>
  <c r="F252" i="2"/>
  <c r="H252" i="2"/>
  <c r="D252" i="2"/>
  <c r="G252" i="2"/>
  <c r="E252" i="2"/>
  <c r="I252" i="2"/>
  <c r="J252" i="2"/>
  <c r="B253" i="2" a="1"/>
  <c r="B253" i="2" s="1"/>
  <c r="W255" i="2" l="1"/>
  <c r="U255" i="2"/>
  <c r="T255" i="2"/>
  <c r="S255" i="2"/>
  <c r="Y255" i="2"/>
  <c r="X255" i="2"/>
  <c r="V255" i="2"/>
  <c r="R255" i="2"/>
  <c r="Q256" i="2" a="1"/>
  <c r="Q256" i="2" s="1"/>
  <c r="D253" i="2"/>
  <c r="J253" i="2"/>
  <c r="G253" i="2"/>
  <c r="H253" i="2"/>
  <c r="E253" i="2"/>
  <c r="F253" i="2"/>
  <c r="I253" i="2"/>
  <c r="B254" i="2" a="1"/>
  <c r="B254" i="2" s="1"/>
  <c r="T256" i="2" l="1"/>
  <c r="Y256" i="2"/>
  <c r="X256" i="2"/>
  <c r="V256" i="2"/>
  <c r="U256" i="2"/>
  <c r="S256" i="2"/>
  <c r="W256" i="2"/>
  <c r="R256" i="2"/>
  <c r="Q257" i="2" a="1"/>
  <c r="Q257" i="2" s="1"/>
  <c r="J254" i="2"/>
  <c r="I254" i="2"/>
  <c r="H254" i="2"/>
  <c r="E254" i="2"/>
  <c r="F254" i="2"/>
  <c r="D254" i="2"/>
  <c r="G254" i="2"/>
  <c r="B255" i="2" a="1"/>
  <c r="B255" i="2" s="1"/>
  <c r="T257" i="2" l="1"/>
  <c r="R257" i="2"/>
  <c r="Y257" i="2"/>
  <c r="X257" i="2"/>
  <c r="S257" i="2"/>
  <c r="U257" i="2"/>
  <c r="W257" i="2"/>
  <c r="V257" i="2"/>
  <c r="Q258" i="2" a="1"/>
  <c r="Q258" i="2" s="1"/>
  <c r="H255" i="2"/>
  <c r="I255" i="2"/>
  <c r="E255" i="2"/>
  <c r="D255" i="2"/>
  <c r="J255" i="2"/>
  <c r="G255" i="2"/>
  <c r="F255" i="2"/>
  <c r="B256" i="2" a="1"/>
  <c r="B256" i="2" s="1"/>
  <c r="T258" i="2" l="1"/>
  <c r="R258" i="2"/>
  <c r="Y258" i="2"/>
  <c r="X258" i="2"/>
  <c r="V258" i="2"/>
  <c r="U258" i="2"/>
  <c r="S258" i="2"/>
  <c r="W258" i="2"/>
  <c r="Q259" i="2" a="1"/>
  <c r="Q259" i="2" s="1"/>
  <c r="F256" i="2"/>
  <c r="H256" i="2"/>
  <c r="D256" i="2"/>
  <c r="J256" i="2"/>
  <c r="I256" i="2"/>
  <c r="E256" i="2"/>
  <c r="G256" i="2"/>
  <c r="B257" i="2" a="1"/>
  <c r="B257" i="2" s="1"/>
  <c r="T259" i="2" l="1"/>
  <c r="R259" i="2"/>
  <c r="Y259" i="2"/>
  <c r="X259" i="2"/>
  <c r="S259" i="2"/>
  <c r="V259" i="2"/>
  <c r="U259" i="2"/>
  <c r="W259" i="2"/>
  <c r="Q260" i="2" a="1"/>
  <c r="Q260" i="2" s="1"/>
  <c r="D257" i="2"/>
  <c r="G257" i="2"/>
  <c r="J257" i="2"/>
  <c r="F257" i="2"/>
  <c r="I257" i="2"/>
  <c r="E257" i="2"/>
  <c r="H257" i="2"/>
  <c r="B258" i="2" a="1"/>
  <c r="B258" i="2" s="1"/>
  <c r="T260" i="2" l="1"/>
  <c r="R260" i="2"/>
  <c r="Y260" i="2"/>
  <c r="X260" i="2"/>
  <c r="V260" i="2"/>
  <c r="U260" i="2"/>
  <c r="S260" i="2"/>
  <c r="W260" i="2"/>
  <c r="Q261" i="2" a="1"/>
  <c r="Q261" i="2" s="1"/>
  <c r="J258" i="2"/>
  <c r="F258" i="2"/>
  <c r="G258" i="2"/>
  <c r="E258" i="2"/>
  <c r="H258" i="2"/>
  <c r="D258" i="2"/>
  <c r="I258" i="2"/>
  <c r="B259" i="2" a="1"/>
  <c r="B259" i="2" s="1"/>
  <c r="T261" i="2" l="1"/>
  <c r="R261" i="2"/>
  <c r="Y261" i="2"/>
  <c r="X261" i="2"/>
  <c r="S261" i="2"/>
  <c r="U261" i="2"/>
  <c r="W261" i="2"/>
  <c r="V261" i="2"/>
  <c r="Q262" i="2" a="1"/>
  <c r="Q262" i="2" s="1"/>
  <c r="H259" i="2"/>
  <c r="G259" i="2"/>
  <c r="J259" i="2"/>
  <c r="E259" i="2"/>
  <c r="I259" i="2"/>
  <c r="D259" i="2"/>
  <c r="F259" i="2"/>
  <c r="B260" i="2" a="1"/>
  <c r="B260" i="2" s="1"/>
  <c r="T262" i="2" l="1"/>
  <c r="R262" i="2"/>
  <c r="Y262" i="2"/>
  <c r="X262" i="2"/>
  <c r="V262" i="2"/>
  <c r="U262" i="2"/>
  <c r="S262" i="2"/>
  <c r="W262" i="2"/>
  <c r="Q263" i="2" a="1"/>
  <c r="Q263" i="2" s="1"/>
  <c r="F260" i="2"/>
  <c r="D260" i="2"/>
  <c r="J260" i="2"/>
  <c r="H260" i="2"/>
  <c r="E260" i="2"/>
  <c r="G260" i="2"/>
  <c r="I260" i="2"/>
  <c r="B261" i="2" a="1"/>
  <c r="B261" i="2" s="1"/>
  <c r="T263" i="2" l="1"/>
  <c r="R263" i="2"/>
  <c r="Y263" i="2"/>
  <c r="X263" i="2"/>
  <c r="S263" i="2"/>
  <c r="V263" i="2"/>
  <c r="U263" i="2"/>
  <c r="W263" i="2"/>
  <c r="Q264" i="2" a="1"/>
  <c r="Q264" i="2" s="1"/>
  <c r="D261" i="2"/>
  <c r="I261" i="2"/>
  <c r="J261" i="2"/>
  <c r="H261" i="2"/>
  <c r="G261" i="2"/>
  <c r="E261" i="2"/>
  <c r="F261" i="2"/>
  <c r="B262" i="2" a="1"/>
  <c r="B262" i="2" s="1"/>
  <c r="T264" i="2" l="1"/>
  <c r="R264" i="2"/>
  <c r="Y264" i="2"/>
  <c r="X264" i="2"/>
  <c r="V264" i="2"/>
  <c r="U264" i="2"/>
  <c r="S264" i="2"/>
  <c r="W264" i="2"/>
  <c r="Q265" i="2" a="1"/>
  <c r="Q265" i="2" s="1"/>
  <c r="J262" i="2"/>
  <c r="H262" i="2"/>
  <c r="D262" i="2"/>
  <c r="I262" i="2"/>
  <c r="G262" i="2"/>
  <c r="E262" i="2"/>
  <c r="F262" i="2"/>
  <c r="B263" i="2" a="1"/>
  <c r="B263" i="2" s="1"/>
  <c r="T265" i="2" l="1"/>
  <c r="R265" i="2"/>
  <c r="Y265" i="2"/>
  <c r="X265" i="2"/>
  <c r="S265" i="2"/>
  <c r="U265" i="2"/>
  <c r="W265" i="2"/>
  <c r="V265" i="2"/>
  <c r="Q266" i="2" a="1"/>
  <c r="Q266" i="2" s="1"/>
  <c r="H263" i="2"/>
  <c r="J263" i="2"/>
  <c r="G263" i="2"/>
  <c r="F263" i="2"/>
  <c r="D263" i="2"/>
  <c r="E263" i="2"/>
  <c r="I263" i="2"/>
  <c r="B264" i="2" a="1"/>
  <c r="B264" i="2" s="1"/>
  <c r="T266" i="2" l="1"/>
  <c r="R266" i="2"/>
  <c r="Y266" i="2"/>
  <c r="X266" i="2"/>
  <c r="V266" i="2"/>
  <c r="U266" i="2"/>
  <c r="S266" i="2"/>
  <c r="W266" i="2"/>
  <c r="Q267" i="2" a="1"/>
  <c r="Q267" i="2" s="1"/>
  <c r="F264" i="2"/>
  <c r="J264" i="2"/>
  <c r="G264" i="2"/>
  <c r="D264" i="2"/>
  <c r="I264" i="2"/>
  <c r="H264" i="2"/>
  <c r="E264" i="2"/>
  <c r="B265" i="2" a="1"/>
  <c r="B265" i="2" s="1"/>
  <c r="T267" i="2" l="1"/>
  <c r="R267" i="2"/>
  <c r="Y267" i="2"/>
  <c r="X267" i="2"/>
  <c r="S267" i="2"/>
  <c r="V267" i="2"/>
  <c r="U267" i="2"/>
  <c r="W267" i="2"/>
  <c r="Q268" i="2" a="1"/>
  <c r="Q268" i="2" s="1"/>
  <c r="D265" i="2"/>
  <c r="I265" i="2"/>
  <c r="H265" i="2"/>
  <c r="F265" i="2"/>
  <c r="J265" i="2"/>
  <c r="G265" i="2"/>
  <c r="E265" i="2"/>
  <c r="B266" i="2" a="1"/>
  <c r="B266" i="2" s="1"/>
  <c r="T268" i="2" l="1"/>
  <c r="R268" i="2"/>
  <c r="Y268" i="2"/>
  <c r="X268" i="2"/>
  <c r="V268" i="2"/>
  <c r="U268" i="2"/>
  <c r="S268" i="2"/>
  <c r="W268" i="2"/>
  <c r="Q269" i="2" a="1"/>
  <c r="Q269" i="2" s="1"/>
  <c r="J266" i="2"/>
  <c r="H266" i="2"/>
  <c r="I266" i="2"/>
  <c r="G266" i="2"/>
  <c r="E266" i="2"/>
  <c r="F266" i="2"/>
  <c r="D266" i="2"/>
  <c r="B267" i="2" a="1"/>
  <c r="B267" i="2" s="1"/>
  <c r="T269" i="2" l="1"/>
  <c r="R269" i="2"/>
  <c r="Y269" i="2"/>
  <c r="X269" i="2"/>
  <c r="S269" i="2"/>
  <c r="U269" i="2"/>
  <c r="W269" i="2"/>
  <c r="V269" i="2"/>
  <c r="Q270" i="2" a="1"/>
  <c r="Q270" i="2" s="1"/>
  <c r="H267" i="2"/>
  <c r="G267" i="2"/>
  <c r="I267" i="2"/>
  <c r="E267" i="2"/>
  <c r="J267" i="2"/>
  <c r="F267" i="2"/>
  <c r="D267" i="2"/>
  <c r="B268" i="2" a="1"/>
  <c r="B268" i="2" s="1"/>
  <c r="T270" i="2" l="1"/>
  <c r="R270" i="2"/>
  <c r="Y270" i="2"/>
  <c r="X270" i="2"/>
  <c r="V270" i="2"/>
  <c r="U270" i="2"/>
  <c r="S270" i="2"/>
  <c r="W270" i="2"/>
  <c r="Q271" i="2" a="1"/>
  <c r="Q271" i="2" s="1"/>
  <c r="F268" i="2"/>
  <c r="G268" i="2"/>
  <c r="E268" i="2"/>
  <c r="J268" i="2"/>
  <c r="I268" i="2"/>
  <c r="H268" i="2"/>
  <c r="D268" i="2"/>
  <c r="B269" i="2" a="1"/>
  <c r="B269" i="2" s="1"/>
  <c r="T271" i="2" l="1"/>
  <c r="R271" i="2"/>
  <c r="Y271" i="2"/>
  <c r="X271" i="2"/>
  <c r="S271" i="2"/>
  <c r="V271" i="2"/>
  <c r="U271" i="2"/>
  <c r="W271" i="2"/>
  <c r="Q272" i="2" a="1"/>
  <c r="Q272" i="2" s="1"/>
  <c r="D269" i="2"/>
  <c r="F269" i="2"/>
  <c r="E269" i="2"/>
  <c r="I269" i="2"/>
  <c r="J269" i="2"/>
  <c r="G269" i="2"/>
  <c r="H269" i="2"/>
  <c r="B270" i="2" a="1"/>
  <c r="B270" i="2" s="1"/>
  <c r="T272" i="2" l="1"/>
  <c r="R272" i="2"/>
  <c r="Y272" i="2"/>
  <c r="X272" i="2"/>
  <c r="V272" i="2"/>
  <c r="U272" i="2"/>
  <c r="S272" i="2"/>
  <c r="W272" i="2"/>
  <c r="Q273" i="2" a="1"/>
  <c r="Q273" i="2" s="1"/>
  <c r="J270" i="2"/>
  <c r="E270" i="2"/>
  <c r="H270" i="2"/>
  <c r="G270" i="2"/>
  <c r="F270" i="2"/>
  <c r="D270" i="2"/>
  <c r="I270" i="2"/>
  <c r="B271" i="2" a="1"/>
  <c r="B271" i="2" s="1"/>
  <c r="T273" i="2" l="1"/>
  <c r="R273" i="2"/>
  <c r="Y273" i="2"/>
  <c r="X273" i="2"/>
  <c r="S273" i="2"/>
  <c r="U273" i="2"/>
  <c r="W273" i="2"/>
  <c r="V273" i="2"/>
  <c r="Q274" i="2" a="1"/>
  <c r="Q274" i="2" s="1"/>
  <c r="H271" i="2"/>
  <c r="D271" i="2"/>
  <c r="J271" i="2"/>
  <c r="I271" i="2"/>
  <c r="E271" i="2"/>
  <c r="G271" i="2"/>
  <c r="F271" i="2"/>
  <c r="B272" i="2" a="1"/>
  <c r="B272" i="2" s="1"/>
  <c r="T274" i="2" l="1"/>
  <c r="R274" i="2"/>
  <c r="Y274" i="2"/>
  <c r="X274" i="2"/>
  <c r="V274" i="2"/>
  <c r="U274" i="2"/>
  <c r="S274" i="2"/>
  <c r="W274" i="2"/>
  <c r="Q275" i="2" a="1"/>
  <c r="Q275" i="2" s="1"/>
  <c r="F272" i="2"/>
  <c r="I272" i="2"/>
  <c r="G272" i="2"/>
  <c r="J272" i="2"/>
  <c r="H272" i="2"/>
  <c r="E272" i="2"/>
  <c r="D272" i="2"/>
  <c r="B273" i="2" a="1"/>
  <c r="B273" i="2" s="1"/>
  <c r="T275" i="2" l="1"/>
  <c r="R275" i="2"/>
  <c r="Y275" i="2"/>
  <c r="X275" i="2"/>
  <c r="S275" i="2"/>
  <c r="W275" i="2"/>
  <c r="V275" i="2"/>
  <c r="U275" i="2"/>
  <c r="Q276" i="2" a="1"/>
  <c r="Q276" i="2" s="1"/>
  <c r="D273" i="2"/>
  <c r="H273" i="2"/>
  <c r="F273" i="2"/>
  <c r="I273" i="2"/>
  <c r="J273" i="2"/>
  <c r="G273" i="2"/>
  <c r="E273" i="2"/>
  <c r="B274" i="2" a="1"/>
  <c r="B274" i="2" s="1"/>
  <c r="T276" i="2" l="1"/>
  <c r="R276" i="2"/>
  <c r="Y276" i="2"/>
  <c r="X276" i="2"/>
  <c r="V276" i="2"/>
  <c r="U276" i="2"/>
  <c r="S276" i="2"/>
  <c r="W276" i="2"/>
  <c r="Q277" i="2" a="1"/>
  <c r="Q277" i="2" s="1"/>
  <c r="J274" i="2"/>
  <c r="I274" i="2"/>
  <c r="G274" i="2"/>
  <c r="E274" i="2"/>
  <c r="H274" i="2"/>
  <c r="F274" i="2"/>
  <c r="D274" i="2"/>
  <c r="B275" i="2" a="1"/>
  <c r="B275" i="2" s="1"/>
  <c r="T277" i="2" l="1"/>
  <c r="R277" i="2"/>
  <c r="Y277" i="2"/>
  <c r="X277" i="2"/>
  <c r="S277" i="2"/>
  <c r="W277" i="2"/>
  <c r="U277" i="2"/>
  <c r="V277" i="2"/>
  <c r="Q278" i="2" a="1"/>
  <c r="Q278" i="2" s="1"/>
  <c r="H275" i="2"/>
  <c r="I275" i="2"/>
  <c r="D275" i="2"/>
  <c r="E275" i="2"/>
  <c r="J275" i="2"/>
  <c r="F275" i="2"/>
  <c r="G275" i="2"/>
  <c r="B276" i="2" a="1"/>
  <c r="B276" i="2" s="1"/>
  <c r="T278" i="2" l="1"/>
  <c r="R278" i="2"/>
  <c r="Y278" i="2"/>
  <c r="X278" i="2"/>
  <c r="V278" i="2"/>
  <c r="U278" i="2"/>
  <c r="S278" i="2"/>
  <c r="W278" i="2"/>
  <c r="Q279" i="2" a="1"/>
  <c r="Q279" i="2" s="1"/>
  <c r="F276" i="2"/>
  <c r="H276" i="2"/>
  <c r="E276" i="2"/>
  <c r="G276" i="2"/>
  <c r="I276" i="2"/>
  <c r="J276" i="2"/>
  <c r="D276" i="2"/>
  <c r="B277" i="2" a="1"/>
  <c r="B277" i="2" s="1"/>
  <c r="T279" i="2" l="1"/>
  <c r="R279" i="2"/>
  <c r="Y279" i="2"/>
  <c r="X279" i="2"/>
  <c r="S279" i="2"/>
  <c r="W279" i="2"/>
  <c r="V279" i="2"/>
  <c r="U279" i="2"/>
  <c r="Q280" i="2" a="1"/>
  <c r="Q280" i="2" s="1"/>
  <c r="D277" i="2"/>
  <c r="G277" i="2"/>
  <c r="E277" i="2"/>
  <c r="I277" i="2"/>
  <c r="H277" i="2"/>
  <c r="J277" i="2"/>
  <c r="F277" i="2"/>
  <c r="B278" i="2" a="1"/>
  <c r="B278" i="2" s="1"/>
  <c r="T280" i="2" l="1"/>
  <c r="R280" i="2"/>
  <c r="Y280" i="2"/>
  <c r="X280" i="2"/>
  <c r="V280" i="2"/>
  <c r="U280" i="2"/>
  <c r="S280" i="2"/>
  <c r="W280" i="2"/>
  <c r="Q281" i="2" a="1"/>
  <c r="Q281" i="2" s="1"/>
  <c r="J278" i="2"/>
  <c r="G278" i="2"/>
  <c r="F278" i="2"/>
  <c r="D278" i="2"/>
  <c r="H278" i="2"/>
  <c r="I278" i="2"/>
  <c r="E278" i="2"/>
  <c r="B279" i="2" a="1"/>
  <c r="B279" i="2" s="1"/>
  <c r="T281" i="2" l="1"/>
  <c r="R281" i="2"/>
  <c r="Y281" i="2"/>
  <c r="X281" i="2"/>
  <c r="S281" i="2"/>
  <c r="W281" i="2"/>
  <c r="U281" i="2"/>
  <c r="V281" i="2"/>
  <c r="Q282" i="2" a="1"/>
  <c r="Q282" i="2" s="1"/>
  <c r="H279" i="2"/>
  <c r="F279" i="2"/>
  <c r="E279" i="2"/>
  <c r="J279" i="2"/>
  <c r="I279" i="2"/>
  <c r="G279" i="2"/>
  <c r="D279" i="2"/>
  <c r="B280" i="2" a="1"/>
  <c r="B280" i="2" s="1"/>
  <c r="T282" i="2" l="1"/>
  <c r="R282" i="2"/>
  <c r="Y282" i="2"/>
  <c r="X282" i="2"/>
  <c r="V282" i="2"/>
  <c r="U282" i="2"/>
  <c r="S282" i="2"/>
  <c r="W282" i="2"/>
  <c r="Q283" i="2" a="1"/>
  <c r="Q283" i="2" s="1"/>
  <c r="F280" i="2"/>
  <c r="E280" i="2"/>
  <c r="D280" i="2"/>
  <c r="J280" i="2"/>
  <c r="I280" i="2"/>
  <c r="G280" i="2"/>
  <c r="H280" i="2"/>
  <c r="B281" i="2" a="1"/>
  <c r="B281" i="2" s="1"/>
  <c r="T283" i="2" l="1"/>
  <c r="R283" i="2"/>
  <c r="Y283" i="2"/>
  <c r="X283" i="2"/>
  <c r="S283" i="2"/>
  <c r="W283" i="2"/>
  <c r="V283" i="2"/>
  <c r="U283" i="2"/>
  <c r="Q284" i="2" a="1"/>
  <c r="Q284" i="2" s="1"/>
  <c r="D281" i="2"/>
  <c r="E281" i="2"/>
  <c r="J281" i="2"/>
  <c r="I281" i="2"/>
  <c r="H281" i="2"/>
  <c r="F281" i="2"/>
  <c r="G281" i="2"/>
  <c r="B282" i="2" a="1"/>
  <c r="B282" i="2" s="1"/>
  <c r="T284" i="2" l="1"/>
  <c r="R284" i="2"/>
  <c r="Y284" i="2"/>
  <c r="X284" i="2"/>
  <c r="V284" i="2"/>
  <c r="U284" i="2"/>
  <c r="S284" i="2"/>
  <c r="W284" i="2"/>
  <c r="Q285" i="2" a="1"/>
  <c r="Q285" i="2" s="1"/>
  <c r="J282" i="2"/>
  <c r="I282" i="2"/>
  <c r="H282" i="2"/>
  <c r="F282" i="2"/>
  <c r="D282" i="2"/>
  <c r="G282" i="2"/>
  <c r="E282" i="2"/>
  <c r="B283" i="2" a="1"/>
  <c r="B283" i="2" s="1"/>
  <c r="T285" i="2" l="1"/>
  <c r="R285" i="2"/>
  <c r="Y285" i="2"/>
  <c r="X285" i="2"/>
  <c r="S285" i="2"/>
  <c r="W285" i="2"/>
  <c r="U285" i="2"/>
  <c r="V285" i="2"/>
  <c r="Q286" i="2" a="1"/>
  <c r="Q286" i="2" s="1"/>
  <c r="H283" i="2"/>
  <c r="I283" i="2"/>
  <c r="G283" i="2"/>
  <c r="E283" i="2"/>
  <c r="D283" i="2"/>
  <c r="F283" i="2"/>
  <c r="J283" i="2"/>
  <c r="B284" i="2" a="1"/>
  <c r="B284" i="2" s="1"/>
  <c r="T286" i="2" l="1"/>
  <c r="R286" i="2"/>
  <c r="Y286" i="2"/>
  <c r="X286" i="2"/>
  <c r="V286" i="2"/>
  <c r="U286" i="2"/>
  <c r="S286" i="2"/>
  <c r="W286" i="2"/>
  <c r="Q287" i="2" a="1"/>
  <c r="Q287" i="2" s="1"/>
  <c r="F284" i="2"/>
  <c r="J284" i="2"/>
  <c r="H284" i="2"/>
  <c r="E284" i="2"/>
  <c r="D284" i="2"/>
  <c r="G284" i="2"/>
  <c r="I284" i="2"/>
  <c r="B285" i="2" a="1"/>
  <c r="B285" i="2" s="1"/>
  <c r="T287" i="2" l="1"/>
  <c r="R287" i="2"/>
  <c r="Y287" i="2"/>
  <c r="X287" i="2"/>
  <c r="S287" i="2"/>
  <c r="W287" i="2"/>
  <c r="V287" i="2"/>
  <c r="U287" i="2"/>
  <c r="Q288" i="2" a="1"/>
  <c r="Q288" i="2" s="1"/>
  <c r="D285" i="2"/>
  <c r="J285" i="2"/>
  <c r="I285" i="2"/>
  <c r="G285" i="2"/>
  <c r="F285" i="2"/>
  <c r="E285" i="2"/>
  <c r="H285" i="2"/>
  <c r="B286" i="2" a="1"/>
  <c r="B286" i="2" s="1"/>
  <c r="T288" i="2" l="1"/>
  <c r="R288" i="2"/>
  <c r="Y288" i="2"/>
  <c r="X288" i="2"/>
  <c r="V288" i="2"/>
  <c r="U288" i="2"/>
  <c r="S288" i="2"/>
  <c r="W288" i="2"/>
  <c r="Q289" i="2" a="1"/>
  <c r="Q289" i="2" s="1"/>
  <c r="J286" i="2"/>
  <c r="I286" i="2"/>
  <c r="H286" i="2"/>
  <c r="F286" i="2"/>
  <c r="D286" i="2"/>
  <c r="G286" i="2"/>
  <c r="E286" i="2"/>
  <c r="B287" i="2" a="1"/>
  <c r="B287" i="2" s="1"/>
  <c r="T289" i="2" l="1"/>
  <c r="R289" i="2"/>
  <c r="Y289" i="2"/>
  <c r="X289" i="2"/>
  <c r="S289" i="2"/>
  <c r="W289" i="2"/>
  <c r="U289" i="2"/>
  <c r="V289" i="2"/>
  <c r="Q290" i="2" a="1"/>
  <c r="Q290" i="2" s="1"/>
  <c r="H287" i="2"/>
  <c r="I287" i="2"/>
  <c r="G287" i="2"/>
  <c r="E287" i="2"/>
  <c r="J287" i="2"/>
  <c r="F287" i="2"/>
  <c r="D287" i="2"/>
  <c r="B288" i="2" a="1"/>
  <c r="B288" i="2" s="1"/>
  <c r="T290" i="2" l="1"/>
  <c r="R290" i="2"/>
  <c r="Y290" i="2"/>
  <c r="X290" i="2"/>
  <c r="V290" i="2"/>
  <c r="U290" i="2"/>
  <c r="S290" i="2"/>
  <c r="W290" i="2"/>
  <c r="Q291" i="2" a="1"/>
  <c r="Q291" i="2" s="1"/>
  <c r="F288" i="2"/>
  <c r="H288" i="2"/>
  <c r="G288" i="2"/>
  <c r="D288" i="2"/>
  <c r="J288" i="2"/>
  <c r="E288" i="2"/>
  <c r="I288" i="2"/>
  <c r="B289" i="2" a="1"/>
  <c r="B289" i="2" s="1"/>
  <c r="T291" i="2" l="1"/>
  <c r="R291" i="2"/>
  <c r="Y291" i="2"/>
  <c r="X291" i="2"/>
  <c r="S291" i="2"/>
  <c r="W291" i="2"/>
  <c r="V291" i="2"/>
  <c r="U291" i="2"/>
  <c r="Q292" i="2" a="1"/>
  <c r="Q292" i="2" s="1"/>
  <c r="D289" i="2"/>
  <c r="G289" i="2"/>
  <c r="F289" i="2"/>
  <c r="I289" i="2"/>
  <c r="E289" i="2"/>
  <c r="J289" i="2"/>
  <c r="H289" i="2"/>
  <c r="B290" i="2" a="1"/>
  <c r="B290" i="2" s="1"/>
  <c r="T292" i="2" l="1"/>
  <c r="R292" i="2"/>
  <c r="Y292" i="2"/>
  <c r="X292" i="2"/>
  <c r="V292" i="2"/>
  <c r="U292" i="2"/>
  <c r="S292" i="2"/>
  <c r="W292" i="2"/>
  <c r="Q293" i="2" a="1"/>
  <c r="Q293" i="2" s="1"/>
  <c r="J290" i="2"/>
  <c r="F290" i="2"/>
  <c r="E290" i="2"/>
  <c r="I290" i="2"/>
  <c r="H290" i="2"/>
  <c r="D290" i="2"/>
  <c r="G290" i="2"/>
  <c r="B291" i="2" a="1"/>
  <c r="B291" i="2" s="1"/>
  <c r="T293" i="2" l="1"/>
  <c r="R293" i="2"/>
  <c r="Y293" i="2"/>
  <c r="X293" i="2"/>
  <c r="S293" i="2"/>
  <c r="W293" i="2"/>
  <c r="U293" i="2"/>
  <c r="V293" i="2"/>
  <c r="Q294" i="2" a="1"/>
  <c r="Q294" i="2" s="1"/>
  <c r="H291" i="2"/>
  <c r="E291" i="2"/>
  <c r="D291" i="2"/>
  <c r="J291" i="2"/>
  <c r="G291" i="2"/>
  <c r="F291" i="2"/>
  <c r="I291" i="2"/>
  <c r="B292" i="2" a="1"/>
  <c r="B292" i="2" s="1"/>
  <c r="T294" i="2" l="1"/>
  <c r="R294" i="2"/>
  <c r="Y294" i="2"/>
  <c r="X294" i="2"/>
  <c r="V294" i="2"/>
  <c r="U294" i="2"/>
  <c r="S294" i="2"/>
  <c r="W294" i="2"/>
  <c r="Q295" i="2" a="1"/>
  <c r="Q295" i="2" s="1"/>
  <c r="F292" i="2"/>
  <c r="D292" i="2"/>
  <c r="J292" i="2"/>
  <c r="I292" i="2"/>
  <c r="G292" i="2"/>
  <c r="H292" i="2"/>
  <c r="E292" i="2"/>
  <c r="B293" i="2" a="1"/>
  <c r="B293" i="2" s="1"/>
  <c r="T295" i="2" l="1"/>
  <c r="R295" i="2"/>
  <c r="Y295" i="2"/>
  <c r="X295" i="2"/>
  <c r="S295" i="2"/>
  <c r="W295" i="2"/>
  <c r="V295" i="2"/>
  <c r="U295" i="2"/>
  <c r="Q296" i="2" a="1"/>
  <c r="Q296" i="2" s="1"/>
  <c r="D293" i="2"/>
  <c r="I293" i="2"/>
  <c r="H293" i="2"/>
  <c r="F293" i="2"/>
  <c r="E293" i="2"/>
  <c r="G293" i="2"/>
  <c r="J293" i="2"/>
  <c r="B294" i="2" a="1"/>
  <c r="B294" i="2" s="1"/>
  <c r="T296" i="2" l="1"/>
  <c r="R296" i="2"/>
  <c r="Y296" i="2"/>
  <c r="X296" i="2"/>
  <c r="V296" i="2"/>
  <c r="U296" i="2"/>
  <c r="S296" i="2"/>
  <c r="W296" i="2"/>
  <c r="Q297" i="2" a="1"/>
  <c r="Q297" i="2" s="1"/>
  <c r="J294" i="2"/>
  <c r="G294" i="2"/>
  <c r="F294" i="2"/>
  <c r="D294" i="2"/>
  <c r="H294" i="2"/>
  <c r="E294" i="2"/>
  <c r="I294" i="2"/>
  <c r="B295" i="2" a="1"/>
  <c r="B295" i="2" s="1"/>
  <c r="T297" i="2" l="1"/>
  <c r="R297" i="2"/>
  <c r="Y297" i="2"/>
  <c r="X297" i="2"/>
  <c r="S297" i="2"/>
  <c r="W297" i="2"/>
  <c r="U297" i="2"/>
  <c r="V297" i="2"/>
  <c r="Q298" i="2" a="1"/>
  <c r="Q298" i="2" s="1"/>
  <c r="H295" i="2"/>
  <c r="G295" i="2"/>
  <c r="F295" i="2"/>
  <c r="E295" i="2"/>
  <c r="I295" i="2"/>
  <c r="J295" i="2"/>
  <c r="D295" i="2"/>
  <c r="B296" i="2" a="1"/>
  <c r="B296" i="2" s="1"/>
  <c r="Y298" i="2" l="1"/>
  <c r="T298" i="2"/>
  <c r="R298" i="2"/>
  <c r="X298" i="2"/>
  <c r="V298" i="2"/>
  <c r="U298" i="2"/>
  <c r="S298" i="2"/>
  <c r="W298" i="2"/>
  <c r="Q299" i="2" a="1"/>
  <c r="Q299" i="2" s="1"/>
  <c r="F296" i="2"/>
  <c r="J296" i="2"/>
  <c r="I296" i="2"/>
  <c r="E296" i="2"/>
  <c r="D296" i="2"/>
  <c r="G296" i="2"/>
  <c r="H296" i="2"/>
  <c r="B297" i="2" a="1"/>
  <c r="B297" i="2" s="1"/>
  <c r="R299" i="2" l="1"/>
  <c r="Y299" i="2"/>
  <c r="X299" i="2"/>
  <c r="V299" i="2"/>
  <c r="T299" i="2"/>
  <c r="S299" i="2"/>
  <c r="U299" i="2"/>
  <c r="W299" i="2"/>
  <c r="Q300" i="2" a="1"/>
  <c r="Q300" i="2" s="1"/>
  <c r="D297" i="2"/>
  <c r="I297" i="2"/>
  <c r="H297" i="2"/>
  <c r="F297" i="2"/>
  <c r="E297" i="2"/>
  <c r="J297" i="2"/>
  <c r="G297" i="2"/>
  <c r="B298" i="2" a="1"/>
  <c r="B298" i="2" s="1"/>
  <c r="S300" i="2" l="1"/>
  <c r="R300" i="2"/>
  <c r="Y300" i="2"/>
  <c r="X300" i="2"/>
  <c r="W300" i="2"/>
  <c r="V300" i="2"/>
  <c r="U300" i="2"/>
  <c r="T300" i="2"/>
  <c r="Q301" i="2" a="1"/>
  <c r="Q301" i="2" s="1"/>
  <c r="J298" i="2"/>
  <c r="H298" i="2"/>
  <c r="G298" i="2"/>
  <c r="D298" i="2"/>
  <c r="I298" i="2"/>
  <c r="E298" i="2"/>
  <c r="F298" i="2"/>
  <c r="B299" i="2" a="1"/>
  <c r="B299" i="2" s="1"/>
  <c r="S301" i="2" l="1"/>
  <c r="R301" i="2"/>
  <c r="Y301" i="2"/>
  <c r="X301" i="2"/>
  <c r="V301" i="2"/>
  <c r="T301" i="2"/>
  <c r="W301" i="2"/>
  <c r="U301" i="2"/>
  <c r="Q302" i="2" a="1"/>
  <c r="Q302" i="2" s="1"/>
  <c r="H299" i="2"/>
  <c r="F299" i="2"/>
  <c r="D299" i="2"/>
  <c r="J299" i="2"/>
  <c r="E299" i="2"/>
  <c r="G299" i="2"/>
  <c r="I299" i="2"/>
  <c r="B300" i="2" a="1"/>
  <c r="B300" i="2" s="1"/>
  <c r="S302" i="2" l="1"/>
  <c r="R302" i="2"/>
  <c r="Y302" i="2"/>
  <c r="X302" i="2"/>
  <c r="W302" i="2"/>
  <c r="V302" i="2"/>
  <c r="T302" i="2"/>
  <c r="U302" i="2"/>
  <c r="Q303" i="2" a="1"/>
  <c r="Q303" i="2" s="1"/>
  <c r="F300" i="2"/>
  <c r="G300" i="2"/>
  <c r="E300" i="2"/>
  <c r="J300" i="2"/>
  <c r="H300" i="2"/>
  <c r="I300" i="2"/>
  <c r="D300" i="2"/>
  <c r="B301" i="2" a="1"/>
  <c r="B301" i="2" s="1"/>
  <c r="S303" i="2" l="1"/>
  <c r="R303" i="2"/>
  <c r="Y303" i="2"/>
  <c r="X303" i="2"/>
  <c r="V303" i="2"/>
  <c r="T303" i="2"/>
  <c r="U303" i="2"/>
  <c r="W303" i="2"/>
  <c r="Q304" i="2" a="1"/>
  <c r="Q304" i="2" s="1"/>
  <c r="D301" i="2"/>
  <c r="F301" i="2"/>
  <c r="E301" i="2"/>
  <c r="J301" i="2"/>
  <c r="I301" i="2"/>
  <c r="H301" i="2"/>
  <c r="G301" i="2"/>
  <c r="B302" i="2" a="1"/>
  <c r="B302" i="2" s="1"/>
  <c r="S304" i="2" l="1"/>
  <c r="R304" i="2"/>
  <c r="Y304" i="2"/>
  <c r="X304" i="2"/>
  <c r="W304" i="2"/>
  <c r="V304" i="2"/>
  <c r="U304" i="2"/>
  <c r="T304" i="2"/>
  <c r="Q305" i="2" a="1"/>
  <c r="Q305" i="2" s="1"/>
  <c r="J302" i="2"/>
  <c r="D302" i="2"/>
  <c r="I302" i="2"/>
  <c r="H302" i="2"/>
  <c r="E302" i="2"/>
  <c r="G302" i="2"/>
  <c r="F302" i="2"/>
  <c r="B303" i="2" a="1"/>
  <c r="B303" i="2" s="1"/>
  <c r="S305" i="2" l="1"/>
  <c r="R305" i="2"/>
  <c r="Y305" i="2"/>
  <c r="X305" i="2"/>
  <c r="V305" i="2"/>
  <c r="T305" i="2"/>
  <c r="W305" i="2"/>
  <c r="U305" i="2"/>
  <c r="Q306" i="2" a="1"/>
  <c r="Q306" i="2" s="1"/>
  <c r="H303" i="2"/>
  <c r="D303" i="2"/>
  <c r="I303" i="2"/>
  <c r="G303" i="2"/>
  <c r="F303" i="2"/>
  <c r="J303" i="2"/>
  <c r="E303" i="2"/>
  <c r="B304" i="2" a="1"/>
  <c r="B304" i="2" s="1"/>
  <c r="S306" i="2" l="1"/>
  <c r="R306" i="2"/>
  <c r="Y306" i="2"/>
  <c r="X306" i="2"/>
  <c r="W306" i="2"/>
  <c r="V306" i="2"/>
  <c r="T306" i="2"/>
  <c r="U306" i="2"/>
  <c r="Q307" i="2" a="1"/>
  <c r="Q307" i="2" s="1"/>
  <c r="F304" i="2"/>
  <c r="I304" i="2"/>
  <c r="H304" i="2"/>
  <c r="E304" i="2"/>
  <c r="D304" i="2"/>
  <c r="G304" i="2"/>
  <c r="J304" i="2"/>
  <c r="B305" i="2" a="1"/>
  <c r="B305" i="2" s="1"/>
  <c r="S307" i="2" l="1"/>
  <c r="R307" i="2"/>
  <c r="Y307" i="2"/>
  <c r="X307" i="2"/>
  <c r="V307" i="2"/>
  <c r="T307" i="2"/>
  <c r="U307" i="2"/>
  <c r="W307" i="2"/>
  <c r="Q308" i="2" a="1"/>
  <c r="Q308" i="2" s="1"/>
  <c r="D305" i="2"/>
  <c r="H305" i="2"/>
  <c r="G305" i="2"/>
  <c r="E305" i="2"/>
  <c r="J305" i="2"/>
  <c r="F305" i="2"/>
  <c r="I305" i="2"/>
  <c r="B306" i="2" a="1"/>
  <c r="B306" i="2" s="1"/>
  <c r="S308" i="2" l="1"/>
  <c r="R308" i="2"/>
  <c r="Y308" i="2"/>
  <c r="X308" i="2"/>
  <c r="W308" i="2"/>
  <c r="V308" i="2"/>
  <c r="U308" i="2"/>
  <c r="T308" i="2"/>
  <c r="Q309" i="2" a="1"/>
  <c r="Q309" i="2" s="1"/>
  <c r="J306" i="2"/>
  <c r="I306" i="2"/>
  <c r="G306" i="2"/>
  <c r="F306" i="2"/>
  <c r="D306" i="2"/>
  <c r="H306" i="2"/>
  <c r="E306" i="2"/>
  <c r="B307" i="2" a="1"/>
  <c r="B307" i="2" s="1"/>
  <c r="S309" i="2" l="1"/>
  <c r="R309" i="2"/>
  <c r="Y309" i="2"/>
  <c r="X309" i="2"/>
  <c r="V309" i="2"/>
  <c r="T309" i="2"/>
  <c r="W309" i="2"/>
  <c r="U309" i="2"/>
  <c r="Q310" i="2" a="1"/>
  <c r="Q310" i="2" s="1"/>
  <c r="H307" i="2"/>
  <c r="J307" i="2"/>
  <c r="I307" i="2"/>
  <c r="E307" i="2"/>
  <c r="D307" i="2"/>
  <c r="F307" i="2"/>
  <c r="G307" i="2"/>
  <c r="B308" i="2" a="1"/>
  <c r="B308" i="2" s="1"/>
  <c r="S310" i="2" l="1"/>
  <c r="R310" i="2"/>
  <c r="Y310" i="2"/>
  <c r="X310" i="2"/>
  <c r="W310" i="2"/>
  <c r="V310" i="2"/>
  <c r="T310" i="2"/>
  <c r="U310" i="2"/>
  <c r="Q311" i="2" a="1"/>
  <c r="Q311" i="2" s="1"/>
  <c r="F308" i="2"/>
  <c r="I308" i="2"/>
  <c r="H308" i="2"/>
  <c r="E308" i="2"/>
  <c r="J308" i="2"/>
  <c r="D308" i="2"/>
  <c r="G308" i="2"/>
  <c r="B309" i="2" a="1"/>
  <c r="B309" i="2" s="1"/>
  <c r="V311" i="2" l="1"/>
  <c r="S311" i="2"/>
  <c r="R311" i="2"/>
  <c r="Y311" i="2"/>
  <c r="W311" i="2"/>
  <c r="T311" i="2"/>
  <c r="U311" i="2"/>
  <c r="X311" i="2"/>
  <c r="Q312" i="2" a="1"/>
  <c r="Q312" i="2" s="1"/>
  <c r="D309" i="2"/>
  <c r="H309" i="2"/>
  <c r="G309" i="2"/>
  <c r="J309" i="2"/>
  <c r="F309" i="2"/>
  <c r="E309" i="2"/>
  <c r="I309" i="2"/>
  <c r="B310" i="2" a="1"/>
  <c r="B310" i="2" s="1"/>
  <c r="V312" i="2" l="1"/>
  <c r="T312" i="2"/>
  <c r="S312" i="2"/>
  <c r="R312" i="2"/>
  <c r="Y312" i="2"/>
  <c r="X312" i="2"/>
  <c r="W312" i="2"/>
  <c r="U312" i="2"/>
  <c r="Q313" i="2" a="1"/>
  <c r="Q313" i="2" s="1"/>
  <c r="J310" i="2"/>
  <c r="G310" i="2"/>
  <c r="F310" i="2"/>
  <c r="D310" i="2"/>
  <c r="I310" i="2"/>
  <c r="H310" i="2"/>
  <c r="E310" i="2"/>
  <c r="B311" i="2" a="1"/>
  <c r="B311" i="2" s="1"/>
  <c r="V313" i="2" l="1"/>
  <c r="U313" i="2"/>
  <c r="T313" i="2"/>
  <c r="S313" i="2"/>
  <c r="R313" i="2"/>
  <c r="Y313" i="2"/>
  <c r="W313" i="2"/>
  <c r="X313" i="2"/>
  <c r="Q314" i="2" a="1"/>
  <c r="Q314" i="2" s="1"/>
  <c r="H311" i="2"/>
  <c r="F311" i="2"/>
  <c r="E311" i="2"/>
  <c r="J311" i="2"/>
  <c r="G311" i="2"/>
  <c r="I311" i="2"/>
  <c r="D311" i="2"/>
  <c r="B312" i="2" a="1"/>
  <c r="B312" i="2" s="1"/>
  <c r="V314" i="2" l="1"/>
  <c r="W314" i="2"/>
  <c r="U314" i="2"/>
  <c r="T314" i="2"/>
  <c r="S314" i="2"/>
  <c r="X314" i="2"/>
  <c r="R314" i="2"/>
  <c r="Y314" i="2"/>
  <c r="Q315" i="2" a="1"/>
  <c r="Q315" i="2" s="1"/>
  <c r="F312" i="2"/>
  <c r="D312" i="2"/>
  <c r="J312" i="2"/>
  <c r="I312" i="2"/>
  <c r="H312" i="2"/>
  <c r="E312" i="2"/>
  <c r="G312" i="2"/>
  <c r="B313" i="2" a="1"/>
  <c r="B313" i="2" s="1"/>
  <c r="V315" i="2" l="1"/>
  <c r="X315" i="2"/>
  <c r="W315" i="2"/>
  <c r="U315" i="2"/>
  <c r="T315" i="2"/>
  <c r="Y315" i="2"/>
  <c r="S315" i="2"/>
  <c r="R315" i="2"/>
  <c r="Q316" i="2" a="1"/>
  <c r="Q316" i="2" s="1"/>
  <c r="D313" i="2"/>
  <c r="E313" i="2"/>
  <c r="J313" i="2"/>
  <c r="I313" i="2"/>
  <c r="H313" i="2"/>
  <c r="F313" i="2"/>
  <c r="G313" i="2"/>
  <c r="B314" i="2" a="1"/>
  <c r="B314" i="2" s="1"/>
  <c r="V316" i="2" l="1"/>
  <c r="Y316" i="2"/>
  <c r="X316" i="2"/>
  <c r="W316" i="2"/>
  <c r="U316" i="2"/>
  <c r="S316" i="2"/>
  <c r="R316" i="2"/>
  <c r="T316" i="2"/>
  <c r="Q317" i="2" a="1"/>
  <c r="Q317" i="2" s="1"/>
  <c r="J314" i="2"/>
  <c r="D314" i="2"/>
  <c r="H314" i="2"/>
  <c r="G314" i="2"/>
  <c r="E314" i="2"/>
  <c r="I314" i="2"/>
  <c r="F314" i="2"/>
  <c r="B315" i="2" a="1"/>
  <c r="B315" i="2" s="1"/>
  <c r="V317" i="2" l="1"/>
  <c r="Y317" i="2"/>
  <c r="X317" i="2"/>
  <c r="W317" i="2"/>
  <c r="U317" i="2"/>
  <c r="T317" i="2"/>
  <c r="S317" i="2"/>
  <c r="R317" i="2"/>
  <c r="Q318" i="2" a="1"/>
  <c r="Q318" i="2" s="1"/>
  <c r="H315" i="2"/>
  <c r="I315" i="2"/>
  <c r="G315" i="2"/>
  <c r="E315" i="2"/>
  <c r="D315" i="2"/>
  <c r="F315" i="2"/>
  <c r="J315" i="2"/>
  <c r="B316" i="2" a="1"/>
  <c r="B316" i="2" s="1"/>
  <c r="V318" i="2" l="1"/>
  <c r="R318" i="2"/>
  <c r="Y318" i="2"/>
  <c r="X318" i="2"/>
  <c r="U318" i="2"/>
  <c r="S318" i="2"/>
  <c r="W318" i="2"/>
  <c r="T318" i="2"/>
  <c r="Q319" i="2" a="1"/>
  <c r="Q319" i="2" s="1"/>
  <c r="F316" i="2"/>
  <c r="J316" i="2"/>
  <c r="H316" i="2"/>
  <c r="G316" i="2"/>
  <c r="D316" i="2"/>
  <c r="E316" i="2"/>
  <c r="I316" i="2"/>
  <c r="B317" i="2" a="1"/>
  <c r="B317" i="2" s="1"/>
  <c r="V319" i="2" l="1"/>
  <c r="S319" i="2"/>
  <c r="R319" i="2"/>
  <c r="Y319" i="2"/>
  <c r="X319" i="2"/>
  <c r="W319" i="2"/>
  <c r="T319" i="2"/>
  <c r="U319" i="2"/>
  <c r="Q320" i="2" a="1"/>
  <c r="Q320" i="2" s="1"/>
  <c r="D317" i="2"/>
  <c r="J317" i="2"/>
  <c r="I317" i="2"/>
  <c r="G317" i="2"/>
  <c r="F317" i="2"/>
  <c r="H317" i="2"/>
  <c r="E317" i="2"/>
  <c r="B318" i="2" a="1"/>
  <c r="B318" i="2" s="1"/>
  <c r="V320" i="2" l="1"/>
  <c r="T320" i="2"/>
  <c r="S320" i="2"/>
  <c r="R320" i="2"/>
  <c r="X320" i="2"/>
  <c r="U320" i="2"/>
  <c r="W320" i="2"/>
  <c r="Y320" i="2"/>
  <c r="Q321" i="2" a="1"/>
  <c r="Q321" i="2" s="1"/>
  <c r="J318" i="2"/>
  <c r="I318" i="2"/>
  <c r="H318" i="2"/>
  <c r="F318" i="2"/>
  <c r="E318" i="2"/>
  <c r="D318" i="2"/>
  <c r="G318" i="2"/>
  <c r="B319" i="2" a="1"/>
  <c r="B319" i="2" s="1"/>
  <c r="V321" i="2" l="1"/>
  <c r="U321" i="2"/>
  <c r="T321" i="2"/>
  <c r="S321" i="2"/>
  <c r="R321" i="2"/>
  <c r="Y321" i="2"/>
  <c r="X321" i="2"/>
  <c r="W321" i="2"/>
  <c r="Q322" i="2" a="1"/>
  <c r="Q322" i="2" s="1"/>
  <c r="H319" i="2"/>
  <c r="I319" i="2"/>
  <c r="G319" i="2"/>
  <c r="E319" i="2"/>
  <c r="D319" i="2"/>
  <c r="F319" i="2"/>
  <c r="J319" i="2"/>
  <c r="B320" i="2" a="1"/>
  <c r="B320" i="2" s="1"/>
  <c r="V322" i="2" l="1"/>
  <c r="W322" i="2"/>
  <c r="U322" i="2"/>
  <c r="T322" i="2"/>
  <c r="S322" i="2"/>
  <c r="X322" i="2"/>
  <c r="R322" i="2"/>
  <c r="Y322" i="2"/>
  <c r="Q323" i="2" a="1"/>
  <c r="Q323" i="2" s="1"/>
  <c r="F320" i="2"/>
  <c r="H320" i="2"/>
  <c r="G320" i="2"/>
  <c r="D320" i="2"/>
  <c r="J320" i="2"/>
  <c r="I320" i="2"/>
  <c r="E320" i="2"/>
  <c r="B321" i="2" a="1"/>
  <c r="B321" i="2" s="1"/>
  <c r="V323" i="2" l="1"/>
  <c r="X323" i="2"/>
  <c r="W323" i="2"/>
  <c r="U323" i="2"/>
  <c r="T323" i="2"/>
  <c r="R323" i="2"/>
  <c r="Y323" i="2"/>
  <c r="S323" i="2"/>
  <c r="Q324" i="2" a="1"/>
  <c r="Q324" i="2" s="1"/>
  <c r="D321" i="2"/>
  <c r="G321" i="2"/>
  <c r="F321" i="2"/>
  <c r="J321" i="2"/>
  <c r="I321" i="2"/>
  <c r="E321" i="2"/>
  <c r="H321" i="2"/>
  <c r="B322" i="2" a="1"/>
  <c r="B322" i="2" s="1"/>
  <c r="V324" i="2" l="1"/>
  <c r="Y324" i="2"/>
  <c r="X324" i="2"/>
  <c r="W324" i="2"/>
  <c r="U324" i="2"/>
  <c r="T324" i="2"/>
  <c r="S324" i="2"/>
  <c r="R324" i="2"/>
  <c r="Q325" i="2" a="1"/>
  <c r="Q325" i="2" s="1"/>
  <c r="J322" i="2"/>
  <c r="F322" i="2"/>
  <c r="E322" i="2"/>
  <c r="I322" i="2"/>
  <c r="H322" i="2"/>
  <c r="G322" i="2"/>
  <c r="D322" i="2"/>
  <c r="B323" i="2" a="1"/>
  <c r="B323" i="2" s="1"/>
  <c r="V325" i="2" l="1"/>
  <c r="Y325" i="2"/>
  <c r="X325" i="2"/>
  <c r="W325" i="2"/>
  <c r="T325" i="2"/>
  <c r="R325" i="2"/>
  <c r="S325" i="2"/>
  <c r="U325" i="2"/>
  <c r="Q326" i="2" a="1"/>
  <c r="Q326" i="2" s="1"/>
  <c r="H323" i="2"/>
  <c r="E323" i="2"/>
  <c r="D323" i="2"/>
  <c r="J323" i="2"/>
  <c r="I323" i="2"/>
  <c r="G323" i="2"/>
  <c r="F323" i="2"/>
  <c r="B324" i="2" a="1"/>
  <c r="B324" i="2" s="1"/>
  <c r="V326" i="2" l="1"/>
  <c r="R326" i="2"/>
  <c r="Y326" i="2"/>
  <c r="X326" i="2"/>
  <c r="W326" i="2"/>
  <c r="U326" i="2"/>
  <c r="T326" i="2"/>
  <c r="S326" i="2"/>
  <c r="Q327" i="2" a="1"/>
  <c r="Q327" i="2" s="1"/>
  <c r="F324" i="2"/>
  <c r="D324" i="2"/>
  <c r="J324" i="2"/>
  <c r="I324" i="2"/>
  <c r="H324" i="2"/>
  <c r="G324" i="2"/>
  <c r="E324" i="2"/>
  <c r="B325" i="2" a="1"/>
  <c r="B325" i="2" s="1"/>
  <c r="V327" i="2" l="1"/>
  <c r="S327" i="2"/>
  <c r="R327" i="2"/>
  <c r="Y327" i="2"/>
  <c r="W327" i="2"/>
  <c r="T327" i="2"/>
  <c r="X327" i="2"/>
  <c r="U327" i="2"/>
  <c r="Q328" i="2" a="1"/>
  <c r="Q328" i="2" s="1"/>
  <c r="D325" i="2"/>
  <c r="I325" i="2"/>
  <c r="H325" i="2"/>
  <c r="G325" i="2"/>
  <c r="F325" i="2"/>
  <c r="E325" i="2"/>
  <c r="J325" i="2"/>
  <c r="B326" i="2" a="1"/>
  <c r="B326" i="2" s="1"/>
  <c r="V328" i="2" l="1"/>
  <c r="T328" i="2"/>
  <c r="S328" i="2"/>
  <c r="R328" i="2"/>
  <c r="Y328" i="2"/>
  <c r="X328" i="2"/>
  <c r="U328" i="2"/>
  <c r="W328" i="2"/>
  <c r="Q329" i="2" a="1"/>
  <c r="Q329" i="2" s="1"/>
  <c r="J326" i="2"/>
  <c r="H326" i="2"/>
  <c r="G326" i="2"/>
  <c r="E326" i="2"/>
  <c r="D326" i="2"/>
  <c r="F326" i="2"/>
  <c r="I326" i="2"/>
  <c r="B327" i="2" a="1"/>
  <c r="B327" i="2" s="1"/>
  <c r="V329" i="2" l="1"/>
  <c r="U329" i="2"/>
  <c r="T329" i="2"/>
  <c r="S329" i="2"/>
  <c r="R329" i="2"/>
  <c r="Y329" i="2"/>
  <c r="W329" i="2"/>
  <c r="X329" i="2"/>
  <c r="Q330" i="2" a="1"/>
  <c r="Q330" i="2" s="1"/>
  <c r="H327" i="2"/>
  <c r="J327" i="2"/>
  <c r="G327" i="2"/>
  <c r="F327" i="2"/>
  <c r="E327" i="2"/>
  <c r="D327" i="2"/>
  <c r="I327" i="2"/>
  <c r="B328" i="2" a="1"/>
  <c r="B328" i="2" s="1"/>
  <c r="V330" i="2" l="1"/>
  <c r="W330" i="2"/>
  <c r="U330" i="2"/>
  <c r="T330" i="2"/>
  <c r="S330" i="2"/>
  <c r="Y330" i="2"/>
  <c r="R330" i="2"/>
  <c r="X330" i="2"/>
  <c r="Q331" i="2" a="1"/>
  <c r="Q331" i="2" s="1"/>
  <c r="F328" i="2"/>
  <c r="J328" i="2"/>
  <c r="I328" i="2"/>
  <c r="G328" i="2"/>
  <c r="E328" i="2"/>
  <c r="D328" i="2"/>
  <c r="H328" i="2"/>
  <c r="B329" i="2" a="1"/>
  <c r="B329" i="2" s="1"/>
  <c r="V331" i="2" l="1"/>
  <c r="X331" i="2"/>
  <c r="W331" i="2"/>
  <c r="U331" i="2"/>
  <c r="T331" i="2"/>
  <c r="Y331" i="2"/>
  <c r="S331" i="2"/>
  <c r="R331" i="2"/>
  <c r="Q332" i="2" a="1"/>
  <c r="Q332" i="2" s="1"/>
  <c r="D329" i="2"/>
  <c r="I329" i="2"/>
  <c r="H329" i="2"/>
  <c r="F329" i="2"/>
  <c r="E329" i="2"/>
  <c r="J329" i="2"/>
  <c r="G329" i="2"/>
  <c r="B330" i="2" a="1"/>
  <c r="B330" i="2" s="1"/>
  <c r="V332" i="2" l="1"/>
  <c r="Y332" i="2"/>
  <c r="X332" i="2"/>
  <c r="W332" i="2"/>
  <c r="U332" i="2"/>
  <c r="S332" i="2"/>
  <c r="T332" i="2"/>
  <c r="R332" i="2"/>
  <c r="Q333" i="2" a="1"/>
  <c r="Q333" i="2" s="1"/>
  <c r="J330" i="2"/>
  <c r="H330" i="2"/>
  <c r="G330" i="2"/>
  <c r="E330" i="2"/>
  <c r="D330" i="2"/>
  <c r="I330" i="2"/>
  <c r="F330" i="2"/>
  <c r="B331" i="2" a="1"/>
  <c r="B331" i="2" s="1"/>
  <c r="V333" i="2" l="1"/>
  <c r="Y333" i="2"/>
  <c r="X333" i="2"/>
  <c r="W333" i="2"/>
  <c r="U333" i="2"/>
  <c r="T333" i="2"/>
  <c r="R333" i="2"/>
  <c r="S333" i="2"/>
  <c r="Q334" i="2" a="1"/>
  <c r="Q334" i="2" s="1"/>
  <c r="H331" i="2"/>
  <c r="G331" i="2"/>
  <c r="F331" i="2"/>
  <c r="D331" i="2"/>
  <c r="J331" i="2"/>
  <c r="E331" i="2"/>
  <c r="I331" i="2"/>
  <c r="B332" i="2" a="1"/>
  <c r="B332" i="2" s="1"/>
  <c r="V334" i="2" l="1"/>
  <c r="R334" i="2"/>
  <c r="Y334" i="2"/>
  <c r="X334" i="2"/>
  <c r="U334" i="2"/>
  <c r="S334" i="2"/>
  <c r="T334" i="2"/>
  <c r="W334" i="2"/>
  <c r="Q335" i="2" a="1"/>
  <c r="Q335" i="2" s="1"/>
  <c r="F332" i="2"/>
  <c r="G332" i="2"/>
  <c r="E332" i="2"/>
  <c r="I332" i="2"/>
  <c r="J332" i="2"/>
  <c r="H332" i="2"/>
  <c r="D332" i="2"/>
  <c r="B333" i="2" a="1"/>
  <c r="B333" i="2" s="1"/>
  <c r="V335" i="2" l="1"/>
  <c r="S335" i="2"/>
  <c r="R335" i="2"/>
  <c r="Y335" i="2"/>
  <c r="X335" i="2"/>
  <c r="W335" i="2"/>
  <c r="U335" i="2"/>
  <c r="T335" i="2"/>
  <c r="Q336" i="2" a="1"/>
  <c r="Q336" i="2" s="1"/>
  <c r="D333" i="2"/>
  <c r="E333" i="2"/>
  <c r="I333" i="2"/>
  <c r="G333" i="2"/>
  <c r="F333" i="2"/>
  <c r="J333" i="2"/>
  <c r="H333" i="2"/>
  <c r="B334" i="2" a="1"/>
  <c r="B334" i="2" s="1"/>
  <c r="V336" i="2" l="1"/>
  <c r="T336" i="2"/>
  <c r="S336" i="2"/>
  <c r="R336" i="2"/>
  <c r="X336" i="2"/>
  <c r="U336" i="2"/>
  <c r="Y336" i="2"/>
  <c r="W336" i="2"/>
  <c r="Q337" i="2" a="1"/>
  <c r="Q337" i="2" s="1"/>
  <c r="J334" i="2"/>
  <c r="E334" i="2"/>
  <c r="D334" i="2"/>
  <c r="I334" i="2"/>
  <c r="H334" i="2"/>
  <c r="F334" i="2"/>
  <c r="G334" i="2"/>
  <c r="B335" i="2" a="1"/>
  <c r="B335" i="2" s="1"/>
  <c r="V337" i="2" l="1"/>
  <c r="U337" i="2"/>
  <c r="T337" i="2"/>
  <c r="S337" i="2"/>
  <c r="R337" i="2"/>
  <c r="Y337" i="2"/>
  <c r="W337" i="2"/>
  <c r="X337" i="2"/>
  <c r="Q338" i="2" a="1"/>
  <c r="Q338" i="2" s="1"/>
  <c r="H335" i="2"/>
  <c r="D335" i="2"/>
  <c r="I335" i="2"/>
  <c r="E335" i="2"/>
  <c r="G335" i="2"/>
  <c r="J335" i="2"/>
  <c r="F335" i="2"/>
  <c r="B336" i="2" a="1"/>
  <c r="B336" i="2" s="1"/>
  <c r="V338" i="2" l="1"/>
  <c r="W338" i="2"/>
  <c r="U338" i="2"/>
  <c r="T338" i="2"/>
  <c r="S338" i="2"/>
  <c r="X338" i="2"/>
  <c r="R338" i="2"/>
  <c r="Y338" i="2"/>
  <c r="Q339" i="2" a="1"/>
  <c r="Q339" i="2" s="1"/>
  <c r="F336" i="2"/>
  <c r="I336" i="2"/>
  <c r="E336" i="2"/>
  <c r="H336" i="2"/>
  <c r="D336" i="2"/>
  <c r="J336" i="2"/>
  <c r="G336" i="2"/>
  <c r="B337" i="2" a="1"/>
  <c r="B337" i="2" s="1"/>
  <c r="V339" i="2" l="1"/>
  <c r="X339" i="2"/>
  <c r="W339" i="2"/>
  <c r="U339" i="2"/>
  <c r="T339" i="2"/>
  <c r="R339" i="2"/>
  <c r="S339" i="2"/>
  <c r="Y339" i="2"/>
  <c r="Q340" i="2" a="1"/>
  <c r="Q340" i="2" s="1"/>
  <c r="F337" i="2"/>
  <c r="E337" i="2"/>
  <c r="I337" i="2"/>
  <c r="D337" i="2"/>
  <c r="J337" i="2"/>
  <c r="G337" i="2"/>
  <c r="H337" i="2"/>
  <c r="B338" i="2" a="1"/>
  <c r="B338" i="2" s="1"/>
  <c r="V340" i="2" l="1"/>
  <c r="Y340" i="2"/>
  <c r="X340" i="2"/>
  <c r="W340" i="2"/>
  <c r="U340" i="2"/>
  <c r="T340" i="2"/>
  <c r="S340" i="2"/>
  <c r="R340" i="2"/>
  <c r="Q341" i="2" a="1"/>
  <c r="Q341" i="2" s="1"/>
  <c r="J338" i="2"/>
  <c r="I338" i="2"/>
  <c r="G338" i="2"/>
  <c r="F338" i="2"/>
  <c r="D338" i="2"/>
  <c r="H338" i="2"/>
  <c r="E338" i="2"/>
  <c r="B339" i="2" a="1"/>
  <c r="B339" i="2" s="1"/>
  <c r="V341" i="2" l="1"/>
  <c r="Y341" i="2"/>
  <c r="X341" i="2"/>
  <c r="W341" i="2"/>
  <c r="T341" i="2"/>
  <c r="R341" i="2"/>
  <c r="U341" i="2"/>
  <c r="S341" i="2"/>
  <c r="Q342" i="2" a="1"/>
  <c r="Q342" i="2" s="1"/>
  <c r="H339" i="2"/>
  <c r="J339" i="2"/>
  <c r="I339" i="2"/>
  <c r="E339" i="2"/>
  <c r="D339" i="2"/>
  <c r="F339" i="2"/>
  <c r="G339" i="2"/>
  <c r="B340" i="2" a="1"/>
  <c r="B340" i="2" s="1"/>
  <c r="V342" i="2" l="1"/>
  <c r="R342" i="2"/>
  <c r="Y342" i="2"/>
  <c r="X342" i="2"/>
  <c r="W342" i="2"/>
  <c r="U342" i="2"/>
  <c r="S342" i="2"/>
  <c r="T342" i="2"/>
  <c r="Q343" i="2" a="1"/>
  <c r="Q343" i="2" s="1"/>
  <c r="F340" i="2"/>
  <c r="I340" i="2"/>
  <c r="H340" i="2"/>
  <c r="E340" i="2"/>
  <c r="J340" i="2"/>
  <c r="D340" i="2"/>
  <c r="G340" i="2"/>
  <c r="B341" i="2" a="1"/>
  <c r="B341" i="2" s="1"/>
  <c r="V343" i="2" l="1"/>
  <c r="S343" i="2"/>
  <c r="R343" i="2"/>
  <c r="Y343" i="2"/>
  <c r="W343" i="2"/>
  <c r="T343" i="2"/>
  <c r="U343" i="2"/>
  <c r="X343" i="2"/>
  <c r="Q344" i="2" a="1"/>
  <c r="Q344" i="2" s="1"/>
  <c r="D341" i="2"/>
  <c r="H341" i="2"/>
  <c r="G341" i="2"/>
  <c r="I341" i="2"/>
  <c r="E341" i="2"/>
  <c r="F341" i="2"/>
  <c r="J341" i="2"/>
  <c r="B342" i="2" a="1"/>
  <c r="B342" i="2" s="1"/>
  <c r="V344" i="2" l="1"/>
  <c r="S344" i="2"/>
  <c r="U344" i="2"/>
  <c r="T344" i="2"/>
  <c r="R344" i="2"/>
  <c r="Y344" i="2"/>
  <c r="X344" i="2"/>
  <c r="W344" i="2"/>
  <c r="Q345" i="2" a="1"/>
  <c r="Q345" i="2" s="1"/>
  <c r="J342" i="2"/>
  <c r="G342" i="2"/>
  <c r="H342" i="2"/>
  <c r="F342" i="2"/>
  <c r="D342" i="2"/>
  <c r="I342" i="2"/>
  <c r="E342" i="2"/>
  <c r="B343" i="2" a="1"/>
  <c r="B343" i="2" s="1"/>
  <c r="V345" i="2" l="1"/>
  <c r="S345" i="2"/>
  <c r="X345" i="2"/>
  <c r="W345" i="2"/>
  <c r="U345" i="2"/>
  <c r="T345" i="2"/>
  <c r="Y345" i="2"/>
  <c r="R345" i="2"/>
  <c r="Q346" i="2" a="1"/>
  <c r="Q346" i="2" s="1"/>
  <c r="H343" i="2"/>
  <c r="E343" i="2"/>
  <c r="F343" i="2"/>
  <c r="J343" i="2"/>
  <c r="I343" i="2"/>
  <c r="G343" i="2"/>
  <c r="D343" i="2"/>
  <c r="B344" i="2" a="1"/>
  <c r="B344" i="2" s="1"/>
  <c r="V346" i="2" l="1"/>
  <c r="S346" i="2"/>
  <c r="Y346" i="2"/>
  <c r="X346" i="2"/>
  <c r="W346" i="2"/>
  <c r="T346" i="2"/>
  <c r="U346" i="2"/>
  <c r="R346" i="2"/>
  <c r="Q347" i="2" a="1"/>
  <c r="Q347" i="2" s="1"/>
  <c r="F344" i="2"/>
  <c r="E344" i="2"/>
  <c r="D344" i="2"/>
  <c r="J344" i="2"/>
  <c r="I344" i="2"/>
  <c r="G344" i="2"/>
  <c r="H344" i="2"/>
  <c r="B345" i="2" a="1"/>
  <c r="B345" i="2" s="1"/>
  <c r="V347" i="2" l="1"/>
  <c r="S347" i="2"/>
  <c r="R347" i="2"/>
  <c r="Y347" i="2"/>
  <c r="X347" i="2"/>
  <c r="W347" i="2"/>
  <c r="T347" i="2"/>
  <c r="U347" i="2"/>
  <c r="Q348" i="2" a="1"/>
  <c r="Q348" i="2" s="1"/>
  <c r="D345" i="2"/>
  <c r="E345" i="2"/>
  <c r="J345" i="2"/>
  <c r="H345" i="2"/>
  <c r="G345" i="2"/>
  <c r="I345" i="2"/>
  <c r="F345" i="2"/>
  <c r="B346" i="2" a="1"/>
  <c r="B346" i="2" s="1"/>
  <c r="W348" i="2" l="1"/>
  <c r="V348" i="2"/>
  <c r="S348" i="2"/>
  <c r="U348" i="2"/>
  <c r="T348" i="2"/>
  <c r="R348" i="2"/>
  <c r="X348" i="2"/>
  <c r="Y348" i="2"/>
  <c r="Q349" i="2" a="1"/>
  <c r="Q349" i="2" s="1"/>
  <c r="J346" i="2"/>
  <c r="D346" i="2"/>
  <c r="E346" i="2"/>
  <c r="I346" i="2"/>
  <c r="G346" i="2"/>
  <c r="H346" i="2"/>
  <c r="F346" i="2"/>
  <c r="B347" i="2" a="1"/>
  <c r="B347" i="2" s="1"/>
  <c r="W349" i="2" l="1"/>
  <c r="V349" i="2"/>
  <c r="S349" i="2"/>
  <c r="Y349" i="2"/>
  <c r="X349" i="2"/>
  <c r="U349" i="2"/>
  <c r="R349" i="2"/>
  <c r="T349" i="2"/>
  <c r="Q350" i="2" a="1"/>
  <c r="Q350" i="2" s="1"/>
  <c r="H347" i="2"/>
  <c r="I347" i="2"/>
  <c r="G347" i="2"/>
  <c r="E347" i="2"/>
  <c r="D347" i="2"/>
  <c r="F347" i="2"/>
  <c r="J347" i="2"/>
  <c r="B348" i="2" a="1"/>
  <c r="B348" i="2" s="1"/>
  <c r="W350" i="2" l="1"/>
  <c r="V350" i="2"/>
  <c r="S350" i="2"/>
  <c r="R350" i="2"/>
  <c r="Y350" i="2"/>
  <c r="X350" i="2"/>
  <c r="U350" i="2"/>
  <c r="T350" i="2"/>
  <c r="Q351" i="2" a="1"/>
  <c r="Q351" i="2" s="1"/>
  <c r="F348" i="2"/>
  <c r="J348" i="2"/>
  <c r="H348" i="2"/>
  <c r="D348" i="2"/>
  <c r="E348" i="2"/>
  <c r="G348" i="2"/>
  <c r="I348" i="2"/>
  <c r="B349" i="2" a="1"/>
  <c r="B349" i="2" s="1"/>
  <c r="W351" i="2" l="1"/>
  <c r="V351" i="2"/>
  <c r="S351" i="2"/>
  <c r="X351" i="2"/>
  <c r="U351" i="2"/>
  <c r="T351" i="2"/>
  <c r="R351" i="2"/>
  <c r="Y351" i="2"/>
  <c r="Q352" i="2" a="1"/>
  <c r="Q352" i="2" s="1"/>
  <c r="D349" i="2"/>
  <c r="J349" i="2"/>
  <c r="I349" i="2"/>
  <c r="G349" i="2"/>
  <c r="F349" i="2"/>
  <c r="H349" i="2"/>
  <c r="E349" i="2"/>
  <c r="B350" i="2" a="1"/>
  <c r="B350" i="2" s="1"/>
  <c r="W352" i="2" l="1"/>
  <c r="V352" i="2"/>
  <c r="S352" i="2"/>
  <c r="Y352" i="2"/>
  <c r="X352" i="2"/>
  <c r="T352" i="2"/>
  <c r="U352" i="2"/>
  <c r="R352" i="2"/>
  <c r="Q353" i="2" a="1"/>
  <c r="Q353" i="2" s="1"/>
  <c r="J350" i="2"/>
  <c r="I350" i="2"/>
  <c r="H350" i="2"/>
  <c r="E350" i="2"/>
  <c r="G350" i="2"/>
  <c r="D350" i="2"/>
  <c r="F350" i="2"/>
  <c r="B351" i="2" a="1"/>
  <c r="B351" i="2" s="1"/>
  <c r="W353" i="2" l="1"/>
  <c r="V353" i="2"/>
  <c r="S353" i="2"/>
  <c r="T353" i="2"/>
  <c r="R353" i="2"/>
  <c r="Y353" i="2"/>
  <c r="U353" i="2"/>
  <c r="X353" i="2"/>
  <c r="Q354" i="2" a="1"/>
  <c r="Q354" i="2" s="1"/>
  <c r="H351" i="2"/>
  <c r="I351" i="2"/>
  <c r="J351" i="2"/>
  <c r="F351" i="2"/>
  <c r="G351" i="2"/>
  <c r="E351" i="2"/>
  <c r="D351" i="2"/>
  <c r="B352" i="2" a="1"/>
  <c r="B352" i="2" s="1"/>
  <c r="W354" i="2" l="1"/>
  <c r="V354" i="2"/>
  <c r="S354" i="2"/>
  <c r="Y354" i="2"/>
  <c r="X354" i="2"/>
  <c r="U354" i="2"/>
  <c r="T354" i="2"/>
  <c r="R354" i="2"/>
  <c r="Q355" i="2" a="1"/>
  <c r="Q355" i="2" s="1"/>
  <c r="F352" i="2"/>
  <c r="G352" i="2"/>
  <c r="E352" i="2"/>
  <c r="H352" i="2"/>
  <c r="D352" i="2"/>
  <c r="J352" i="2"/>
  <c r="I352" i="2"/>
  <c r="B353" i="2" a="1"/>
  <c r="B353" i="2" s="1"/>
  <c r="W355" i="2" l="1"/>
  <c r="V355" i="2"/>
  <c r="S355" i="2"/>
  <c r="Y355" i="2"/>
  <c r="U355" i="2"/>
  <c r="R355" i="2"/>
  <c r="T355" i="2"/>
  <c r="X355" i="2"/>
  <c r="Q356" i="2" a="1"/>
  <c r="Q356" i="2" s="1"/>
  <c r="D353" i="2"/>
  <c r="G353" i="2"/>
  <c r="F353" i="2"/>
  <c r="J353" i="2"/>
  <c r="H353" i="2"/>
  <c r="I353" i="2"/>
  <c r="E353" i="2"/>
  <c r="B354" i="2" a="1"/>
  <c r="B354" i="2" s="1"/>
  <c r="W356" i="2" l="1"/>
  <c r="V356" i="2"/>
  <c r="S356" i="2"/>
  <c r="U356" i="2"/>
  <c r="T356" i="2"/>
  <c r="R356" i="2"/>
  <c r="Y356" i="2"/>
  <c r="X356" i="2"/>
  <c r="Q357" i="2" a="1"/>
  <c r="Q357" i="2" s="1"/>
  <c r="J354" i="2"/>
  <c r="F354" i="2"/>
  <c r="E354" i="2"/>
  <c r="I354" i="2"/>
  <c r="H354" i="2"/>
  <c r="G354" i="2"/>
  <c r="D354" i="2"/>
  <c r="B355" i="2" a="1"/>
  <c r="B355" i="2" s="1"/>
  <c r="W357" i="2" l="1"/>
  <c r="V357" i="2"/>
  <c r="S357" i="2"/>
  <c r="Y357" i="2"/>
  <c r="X357" i="2"/>
  <c r="U357" i="2"/>
  <c r="T357" i="2"/>
  <c r="R357" i="2"/>
  <c r="Q358" i="2" a="1"/>
  <c r="Q358" i="2" s="1"/>
  <c r="H355" i="2"/>
  <c r="E355" i="2"/>
  <c r="D355" i="2"/>
  <c r="I355" i="2"/>
  <c r="F355" i="2"/>
  <c r="J355" i="2"/>
  <c r="G355" i="2"/>
  <c r="B356" i="2" a="1"/>
  <c r="B356" i="2" s="1"/>
  <c r="W358" i="2" l="1"/>
  <c r="V358" i="2"/>
  <c r="S358" i="2"/>
  <c r="R358" i="2"/>
  <c r="X358" i="2"/>
  <c r="T358" i="2"/>
  <c r="Y358" i="2"/>
  <c r="U358" i="2"/>
  <c r="Q359" i="2" a="1"/>
  <c r="Q359" i="2" s="1"/>
  <c r="F356" i="2"/>
  <c r="D356" i="2"/>
  <c r="J356" i="2"/>
  <c r="I356" i="2"/>
  <c r="G356" i="2"/>
  <c r="H356" i="2"/>
  <c r="E356" i="2"/>
  <c r="B357" i="2" a="1"/>
  <c r="B357" i="2" s="1"/>
  <c r="W359" i="2" l="1"/>
  <c r="V359" i="2"/>
  <c r="S359" i="2"/>
  <c r="X359" i="2"/>
  <c r="U359" i="2"/>
  <c r="T359" i="2"/>
  <c r="R359" i="2"/>
  <c r="Y359" i="2"/>
  <c r="Q360" i="2" a="1"/>
  <c r="Q360" i="2" s="1"/>
  <c r="D357" i="2"/>
  <c r="I357" i="2"/>
  <c r="G357" i="2"/>
  <c r="F357" i="2"/>
  <c r="E357" i="2"/>
  <c r="H357" i="2"/>
  <c r="J357" i="2"/>
  <c r="B358" i="2" a="1"/>
  <c r="B358" i="2" s="1"/>
  <c r="W360" i="2" l="1"/>
  <c r="V360" i="2"/>
  <c r="S360" i="2"/>
  <c r="Y360" i="2"/>
  <c r="X360" i="2"/>
  <c r="U360" i="2"/>
  <c r="T360" i="2"/>
  <c r="R360" i="2"/>
  <c r="Q361" i="2" a="1"/>
  <c r="Q361" i="2" s="1"/>
  <c r="J358" i="2"/>
  <c r="G358" i="2"/>
  <c r="E358" i="2"/>
  <c r="I358" i="2"/>
  <c r="H358" i="2"/>
  <c r="F358" i="2"/>
  <c r="D358" i="2"/>
  <c r="B359" i="2" a="1"/>
  <c r="B359" i="2" s="1"/>
  <c r="W361" i="2" l="1"/>
  <c r="V361" i="2"/>
  <c r="S361" i="2"/>
  <c r="T361" i="2"/>
  <c r="R361" i="2"/>
  <c r="Y361" i="2"/>
  <c r="U361" i="2"/>
  <c r="X361" i="2"/>
  <c r="Q362" i="2" a="1"/>
  <c r="Q362" i="2" s="1"/>
  <c r="H359" i="2"/>
  <c r="J359" i="2"/>
  <c r="G359" i="2"/>
  <c r="E359" i="2"/>
  <c r="I359" i="2"/>
  <c r="F359" i="2"/>
  <c r="D359" i="2"/>
  <c r="B360" i="2" a="1"/>
  <c r="B360" i="2" s="1"/>
  <c r="W362" i="2" l="1"/>
  <c r="V362" i="2"/>
  <c r="S362" i="2"/>
  <c r="Y362" i="2"/>
  <c r="X362" i="2"/>
  <c r="U362" i="2"/>
  <c r="T362" i="2"/>
  <c r="R362" i="2"/>
  <c r="Q363" i="2" a="1"/>
  <c r="Q363" i="2" s="1"/>
  <c r="F360" i="2"/>
  <c r="J360" i="2"/>
  <c r="I360" i="2"/>
  <c r="E360" i="2"/>
  <c r="H360" i="2"/>
  <c r="G360" i="2"/>
  <c r="D360" i="2"/>
  <c r="B361" i="2" a="1"/>
  <c r="B361" i="2" s="1"/>
  <c r="W363" i="2" l="1"/>
  <c r="V363" i="2"/>
  <c r="T363" i="2"/>
  <c r="S363" i="2"/>
  <c r="Y363" i="2"/>
  <c r="X363" i="2"/>
  <c r="U363" i="2"/>
  <c r="R363" i="2"/>
  <c r="Q364" i="2" a="1"/>
  <c r="Q364" i="2" s="1"/>
  <c r="D361" i="2"/>
  <c r="I361" i="2"/>
  <c r="H361" i="2"/>
  <c r="F361" i="2"/>
  <c r="E361" i="2"/>
  <c r="J361" i="2"/>
  <c r="G361" i="2"/>
  <c r="B362" i="2" a="1"/>
  <c r="B362" i="2" s="1"/>
  <c r="W364" i="2" l="1"/>
  <c r="V364" i="2"/>
  <c r="T364" i="2"/>
  <c r="S364" i="2"/>
  <c r="Y364" i="2"/>
  <c r="X364" i="2"/>
  <c r="U364" i="2"/>
  <c r="R364" i="2"/>
  <c r="Q365" i="2" a="1"/>
  <c r="Q365" i="2" s="1"/>
  <c r="J362" i="2"/>
  <c r="H362" i="2"/>
  <c r="G362" i="2"/>
  <c r="E362" i="2"/>
  <c r="D362" i="2"/>
  <c r="I362" i="2"/>
  <c r="F362" i="2"/>
  <c r="B363" i="2" a="1"/>
  <c r="B363" i="2" s="1"/>
  <c r="W365" i="2" l="1"/>
  <c r="V365" i="2"/>
  <c r="T365" i="2"/>
  <c r="S365" i="2"/>
  <c r="X365" i="2"/>
  <c r="R365" i="2"/>
  <c r="Y365" i="2"/>
  <c r="U365" i="2"/>
  <c r="Q366" i="2" a="1"/>
  <c r="Q366" i="2" s="1"/>
  <c r="H363" i="2"/>
  <c r="G363" i="2"/>
  <c r="D363" i="2"/>
  <c r="J363" i="2"/>
  <c r="I363" i="2"/>
  <c r="F363" i="2"/>
  <c r="E363" i="2"/>
  <c r="B364" i="2" a="1"/>
  <c r="B364" i="2" s="1"/>
  <c r="W366" i="2" l="1"/>
  <c r="V366" i="2"/>
  <c r="T366" i="2"/>
  <c r="S366" i="2"/>
  <c r="Y366" i="2"/>
  <c r="X366" i="2"/>
  <c r="U366" i="2"/>
  <c r="R366" i="2"/>
  <c r="Q367" i="2" a="1"/>
  <c r="Q367" i="2" s="1"/>
  <c r="F364" i="2"/>
  <c r="G364" i="2"/>
  <c r="E364" i="2"/>
  <c r="J364" i="2"/>
  <c r="I364" i="2"/>
  <c r="D364" i="2"/>
  <c r="H364" i="2"/>
  <c r="B365" i="2" a="1"/>
  <c r="B365" i="2" s="1"/>
  <c r="W367" i="2" l="1"/>
  <c r="V367" i="2"/>
  <c r="T367" i="2"/>
  <c r="S367" i="2"/>
  <c r="Y367" i="2"/>
  <c r="X367" i="2"/>
  <c r="R367" i="2"/>
  <c r="U367" i="2"/>
  <c r="Q368" i="2" a="1"/>
  <c r="Q368" i="2" s="1"/>
  <c r="D365" i="2"/>
  <c r="E365" i="2"/>
  <c r="I365" i="2"/>
  <c r="G365" i="2"/>
  <c r="F365" i="2"/>
  <c r="J365" i="2"/>
  <c r="H365" i="2"/>
  <c r="B366" i="2" a="1"/>
  <c r="B366" i="2" s="1"/>
  <c r="W368" i="2" l="1"/>
  <c r="V368" i="2"/>
  <c r="T368" i="2"/>
  <c r="S368" i="2"/>
  <c r="Y368" i="2"/>
  <c r="X368" i="2"/>
  <c r="U368" i="2"/>
  <c r="R368" i="2"/>
  <c r="Q369" i="2" a="1"/>
  <c r="Q369" i="2" s="1"/>
  <c r="J366" i="2"/>
  <c r="E366" i="2"/>
  <c r="D366" i="2"/>
  <c r="I366" i="2"/>
  <c r="H366" i="2"/>
  <c r="G366" i="2"/>
  <c r="F366" i="2"/>
  <c r="B367" i="2" a="1"/>
  <c r="B367" i="2" s="1"/>
  <c r="W369" i="2" l="1"/>
  <c r="V369" i="2"/>
  <c r="T369" i="2"/>
  <c r="S369" i="2"/>
  <c r="X369" i="2"/>
  <c r="R369" i="2"/>
  <c r="U369" i="2"/>
  <c r="Y369" i="2"/>
  <c r="Q370" i="2" a="1"/>
  <c r="Q370" i="2" s="1"/>
  <c r="H367" i="2"/>
  <c r="D367" i="2"/>
  <c r="J367" i="2"/>
  <c r="I367" i="2"/>
  <c r="F367" i="2"/>
  <c r="G367" i="2"/>
  <c r="E367" i="2"/>
  <c r="B368" i="2" a="1"/>
  <c r="B368" i="2" s="1"/>
  <c r="W370" i="2" l="1"/>
  <c r="V370" i="2"/>
  <c r="T370" i="2"/>
  <c r="S370" i="2"/>
  <c r="Y370" i="2"/>
  <c r="X370" i="2"/>
  <c r="U370" i="2"/>
  <c r="R370" i="2"/>
  <c r="Q371" i="2" a="1"/>
  <c r="Q371" i="2" s="1"/>
  <c r="F368" i="2"/>
  <c r="I368" i="2"/>
  <c r="H368" i="2"/>
  <c r="G368" i="2"/>
  <c r="E368" i="2"/>
  <c r="D368" i="2"/>
  <c r="J368" i="2"/>
  <c r="B369" i="2" a="1"/>
  <c r="B369" i="2" s="1"/>
  <c r="W371" i="2" l="1"/>
  <c r="V371" i="2"/>
  <c r="T371" i="2"/>
  <c r="S371" i="2"/>
  <c r="Y371" i="2"/>
  <c r="X371" i="2"/>
  <c r="U371" i="2"/>
  <c r="R371" i="2"/>
  <c r="Q372" i="2" a="1"/>
  <c r="Q372" i="2" s="1"/>
  <c r="D369" i="2"/>
  <c r="J369" i="2"/>
  <c r="H369" i="2"/>
  <c r="G369" i="2"/>
  <c r="F369" i="2"/>
  <c r="I369" i="2"/>
  <c r="E369" i="2"/>
  <c r="B370" i="2" a="1"/>
  <c r="B370" i="2" s="1"/>
  <c r="W372" i="2" l="1"/>
  <c r="V372" i="2"/>
  <c r="T372" i="2"/>
  <c r="S372" i="2"/>
  <c r="Y372" i="2"/>
  <c r="X372" i="2"/>
  <c r="U372" i="2"/>
  <c r="R372" i="2"/>
  <c r="Q373" i="2" a="1"/>
  <c r="Q373" i="2" s="1"/>
  <c r="J370" i="2"/>
  <c r="I370" i="2"/>
  <c r="G370" i="2"/>
  <c r="F370" i="2"/>
  <c r="E370" i="2"/>
  <c r="D370" i="2"/>
  <c r="H370" i="2"/>
  <c r="B371" i="2" a="1"/>
  <c r="B371" i="2" s="1"/>
  <c r="W373" i="2" l="1"/>
  <c r="V373" i="2"/>
  <c r="T373" i="2"/>
  <c r="S373" i="2"/>
  <c r="X373" i="2"/>
  <c r="R373" i="2"/>
  <c r="Y373" i="2"/>
  <c r="U373" i="2"/>
  <c r="Q374" i="2" a="1"/>
  <c r="Q374" i="2" s="1"/>
  <c r="H371" i="2"/>
  <c r="J371" i="2"/>
  <c r="I371" i="2"/>
  <c r="E371" i="2"/>
  <c r="D371" i="2"/>
  <c r="F371" i="2"/>
  <c r="G371" i="2"/>
  <c r="B372" i="2" a="1"/>
  <c r="B372" i="2" s="1"/>
  <c r="W374" i="2" l="1"/>
  <c r="V374" i="2"/>
  <c r="T374" i="2"/>
  <c r="S374" i="2"/>
  <c r="Y374" i="2"/>
  <c r="X374" i="2"/>
  <c r="U374" i="2"/>
  <c r="R374" i="2"/>
  <c r="Q375" i="2" a="1"/>
  <c r="Q375" i="2" s="1"/>
  <c r="F372" i="2"/>
  <c r="I372" i="2"/>
  <c r="H372" i="2"/>
  <c r="E372" i="2"/>
  <c r="D372" i="2"/>
  <c r="J372" i="2"/>
  <c r="G372" i="2"/>
  <c r="B373" i="2" a="1"/>
  <c r="B373" i="2" s="1"/>
  <c r="W375" i="2" l="1"/>
  <c r="V375" i="2"/>
  <c r="T375" i="2"/>
  <c r="S375" i="2"/>
  <c r="Y375" i="2"/>
  <c r="X375" i="2"/>
  <c r="R375" i="2"/>
  <c r="U375" i="2"/>
  <c r="Q376" i="2" a="1"/>
  <c r="Q376" i="2" s="1"/>
  <c r="D373" i="2"/>
  <c r="H373" i="2"/>
  <c r="G373" i="2"/>
  <c r="E373" i="2"/>
  <c r="I373" i="2"/>
  <c r="J373" i="2"/>
  <c r="F373" i="2"/>
  <c r="B374" i="2" a="1"/>
  <c r="B374" i="2" s="1"/>
  <c r="T376" i="2" l="1"/>
  <c r="S376" i="2"/>
  <c r="W376" i="2"/>
  <c r="Y376" i="2"/>
  <c r="V376" i="2"/>
  <c r="U376" i="2"/>
  <c r="X376" i="2"/>
  <c r="R376" i="2"/>
  <c r="Q377" i="2" a="1"/>
  <c r="Q377" i="2" s="1"/>
  <c r="J374" i="2"/>
  <c r="G374" i="2"/>
  <c r="F374" i="2"/>
  <c r="D374" i="2"/>
  <c r="I374" i="2"/>
  <c r="H374" i="2"/>
  <c r="E374" i="2"/>
  <c r="B375" i="2" a="1"/>
  <c r="B375" i="2" s="1"/>
  <c r="T377" i="2" l="1"/>
  <c r="S377" i="2"/>
  <c r="W377" i="2"/>
  <c r="R377" i="2"/>
  <c r="Y377" i="2"/>
  <c r="V377" i="2"/>
  <c r="U377" i="2"/>
  <c r="X377" i="2"/>
  <c r="Q378" i="2" a="1"/>
  <c r="Q378" i="2" s="1"/>
  <c r="H375" i="2"/>
  <c r="F375" i="2"/>
  <c r="E375" i="2"/>
  <c r="J375" i="2"/>
  <c r="I375" i="2"/>
  <c r="G375" i="2"/>
  <c r="D375" i="2"/>
  <c r="B376" i="2" a="1"/>
  <c r="B376" i="2" s="1"/>
  <c r="T378" i="2" l="1"/>
  <c r="S378" i="2"/>
  <c r="W378" i="2"/>
  <c r="X378" i="2"/>
  <c r="V378" i="2"/>
  <c r="R378" i="2"/>
  <c r="Y378" i="2"/>
  <c r="U378" i="2"/>
  <c r="Q379" i="2" a="1"/>
  <c r="Q379" i="2" s="1"/>
  <c r="F376" i="2"/>
  <c r="E376" i="2"/>
  <c r="D376" i="2"/>
  <c r="J376" i="2"/>
  <c r="I376" i="2"/>
  <c r="H376" i="2"/>
  <c r="G376" i="2"/>
  <c r="B377" i="2" a="1"/>
  <c r="B377" i="2" s="1"/>
  <c r="T379" i="2" l="1"/>
  <c r="S379" i="2"/>
  <c r="W379" i="2"/>
  <c r="X379" i="2"/>
  <c r="V379" i="2"/>
  <c r="Y379" i="2"/>
  <c r="U379" i="2"/>
  <c r="R379" i="2"/>
  <c r="Q380" i="2" a="1"/>
  <c r="Q380" i="2" s="1"/>
  <c r="D377" i="2"/>
  <c r="E377" i="2"/>
  <c r="J377" i="2"/>
  <c r="I377" i="2"/>
  <c r="H377" i="2"/>
  <c r="G377" i="2"/>
  <c r="F377" i="2"/>
  <c r="B378" i="2" a="1"/>
  <c r="B378" i="2" s="1"/>
  <c r="T380" i="2" l="1"/>
  <c r="S380" i="2"/>
  <c r="W380" i="2"/>
  <c r="U380" i="2"/>
  <c r="R380" i="2"/>
  <c r="X380" i="2"/>
  <c r="V380" i="2"/>
  <c r="Y380" i="2"/>
  <c r="Q381" i="2" a="1"/>
  <c r="Q381" i="2" s="1"/>
  <c r="J378" i="2"/>
  <c r="D378" i="2"/>
  <c r="I378" i="2"/>
  <c r="H378" i="2"/>
  <c r="G378" i="2"/>
  <c r="E378" i="2"/>
  <c r="F378" i="2"/>
  <c r="B379" i="2" a="1"/>
  <c r="B379" i="2" s="1"/>
  <c r="T381" i="2" l="1"/>
  <c r="S381" i="2"/>
  <c r="W381" i="2"/>
  <c r="Y381" i="2"/>
  <c r="X381" i="2"/>
  <c r="U381" i="2"/>
  <c r="R381" i="2"/>
  <c r="V381" i="2"/>
  <c r="Q382" i="2" a="1"/>
  <c r="Q382" i="2" s="1"/>
  <c r="H379" i="2"/>
  <c r="G379" i="2"/>
  <c r="I379" i="2"/>
  <c r="F379" i="2"/>
  <c r="E379" i="2"/>
  <c r="D379" i="2"/>
  <c r="J379" i="2"/>
  <c r="B380" i="2" a="1"/>
  <c r="B380" i="2" s="1"/>
  <c r="T382" i="2" l="1"/>
  <c r="S382" i="2"/>
  <c r="W382" i="2"/>
  <c r="Y382" i="2"/>
  <c r="X382" i="2"/>
  <c r="V382" i="2"/>
  <c r="U382" i="2"/>
  <c r="R382" i="2"/>
  <c r="Q383" i="2" a="1"/>
  <c r="Q383" i="2" s="1"/>
  <c r="F380" i="2"/>
  <c r="J380" i="2"/>
  <c r="G380" i="2"/>
  <c r="E380" i="2"/>
  <c r="D380" i="2"/>
  <c r="I380" i="2"/>
  <c r="H380" i="2"/>
  <c r="B381" i="2" a="1"/>
  <c r="B381" i="2" s="1"/>
  <c r="T383" i="2" l="1"/>
  <c r="S383" i="2"/>
  <c r="W383" i="2"/>
  <c r="V383" i="2"/>
  <c r="U383" i="2"/>
  <c r="Y383" i="2"/>
  <c r="X383" i="2"/>
  <c r="R383" i="2"/>
  <c r="Q384" i="2" a="1"/>
  <c r="Q384" i="2" s="1"/>
  <c r="F381" i="2"/>
  <c r="E381" i="2"/>
  <c r="H381" i="2"/>
  <c r="D381" i="2"/>
  <c r="J381" i="2"/>
  <c r="I381" i="2"/>
  <c r="G381" i="2"/>
  <c r="B382" i="2" a="1"/>
  <c r="B382" i="2" s="1"/>
  <c r="T384" i="2" l="1"/>
  <c r="S384" i="2"/>
  <c r="W384" i="2"/>
  <c r="Y384" i="2"/>
  <c r="V384" i="2"/>
  <c r="U384" i="2"/>
  <c r="R384" i="2"/>
  <c r="X384" i="2"/>
  <c r="Q385" i="2" a="1"/>
  <c r="Q385" i="2" s="1"/>
  <c r="J382" i="2"/>
  <c r="I382" i="2"/>
  <c r="H382" i="2"/>
  <c r="F382" i="2"/>
  <c r="E382" i="2"/>
  <c r="D382" i="2"/>
  <c r="G382" i="2"/>
  <c r="B383" i="2" a="1"/>
  <c r="B383" i="2" s="1"/>
  <c r="T385" i="2" l="1"/>
  <c r="S385" i="2"/>
  <c r="W385" i="2"/>
  <c r="R385" i="2"/>
  <c r="Y385" i="2"/>
  <c r="X385" i="2"/>
  <c r="U385" i="2"/>
  <c r="V385" i="2"/>
  <c r="Q386" i="2" a="1"/>
  <c r="Q386" i="2" s="1"/>
  <c r="H383" i="2"/>
  <c r="I383" i="2"/>
  <c r="G383" i="2"/>
  <c r="E383" i="2"/>
  <c r="D383" i="2"/>
  <c r="J383" i="2"/>
  <c r="F383" i="2"/>
  <c r="B384" i="2" a="1"/>
  <c r="B384" i="2" s="1"/>
  <c r="T386" i="2" l="1"/>
  <c r="S386" i="2"/>
  <c r="W386" i="2"/>
  <c r="X386" i="2"/>
  <c r="V386" i="2"/>
  <c r="R386" i="2"/>
  <c r="Y386" i="2"/>
  <c r="U386" i="2"/>
  <c r="Q387" i="2" a="1"/>
  <c r="Q387" i="2" s="1"/>
  <c r="F384" i="2"/>
  <c r="H384" i="2"/>
  <c r="G384" i="2"/>
  <c r="D384" i="2"/>
  <c r="J384" i="2"/>
  <c r="I384" i="2"/>
  <c r="E384" i="2"/>
  <c r="B385" i="2" a="1"/>
  <c r="B385" i="2" s="1"/>
  <c r="T387" i="2" l="1"/>
  <c r="S387" i="2"/>
  <c r="W387" i="2"/>
  <c r="X387" i="2"/>
  <c r="V387" i="2"/>
  <c r="R387" i="2"/>
  <c r="U387" i="2"/>
  <c r="Y387" i="2"/>
  <c r="Q388" i="2" a="1"/>
  <c r="Q388" i="2" s="1"/>
  <c r="D385" i="2"/>
  <c r="G385" i="2"/>
  <c r="F385" i="2"/>
  <c r="J385" i="2"/>
  <c r="I385" i="2"/>
  <c r="H385" i="2"/>
  <c r="E385" i="2"/>
  <c r="B386" i="2" a="1"/>
  <c r="B386" i="2" s="1"/>
  <c r="T388" i="2" l="1"/>
  <c r="S388" i="2"/>
  <c r="W388" i="2"/>
  <c r="U388" i="2"/>
  <c r="R388" i="2"/>
  <c r="Y388" i="2"/>
  <c r="X388" i="2"/>
  <c r="V388" i="2"/>
  <c r="Q389" i="2" a="1"/>
  <c r="Q389" i="2" s="1"/>
  <c r="J386" i="2"/>
  <c r="F386" i="2"/>
  <c r="E386" i="2"/>
  <c r="H386" i="2"/>
  <c r="G386" i="2"/>
  <c r="I386" i="2"/>
  <c r="D386" i="2"/>
  <c r="B387" i="2" a="1"/>
  <c r="B387" i="2" s="1"/>
  <c r="T389" i="2" l="1"/>
  <c r="S389" i="2"/>
  <c r="W389" i="2"/>
  <c r="Y389" i="2"/>
  <c r="X389" i="2"/>
  <c r="U389" i="2"/>
  <c r="R389" i="2"/>
  <c r="V389" i="2"/>
  <c r="Q390" i="2" a="1"/>
  <c r="Q390" i="2" s="1"/>
  <c r="H387" i="2"/>
  <c r="D387" i="2"/>
  <c r="J387" i="2"/>
  <c r="G387" i="2"/>
  <c r="E387" i="2"/>
  <c r="I387" i="2"/>
  <c r="F387" i="2"/>
  <c r="B388" i="2" a="1"/>
  <c r="B388" i="2" s="1"/>
  <c r="T390" i="2" l="1"/>
  <c r="S390" i="2"/>
  <c r="W390" i="2"/>
  <c r="Y390" i="2"/>
  <c r="X390" i="2"/>
  <c r="U390" i="2"/>
  <c r="R390" i="2"/>
  <c r="V390" i="2"/>
  <c r="Q391" i="2" a="1"/>
  <c r="Q391" i="2" s="1"/>
  <c r="F388" i="2"/>
  <c r="D388" i="2"/>
  <c r="J388" i="2"/>
  <c r="H388" i="2"/>
  <c r="E388" i="2"/>
  <c r="I388" i="2"/>
  <c r="G388" i="2"/>
  <c r="B389" i="2" a="1"/>
  <c r="B389" i="2" s="1"/>
  <c r="T391" i="2" l="1"/>
  <c r="S391" i="2"/>
  <c r="W391" i="2"/>
  <c r="V391" i="2"/>
  <c r="U391" i="2"/>
  <c r="X391" i="2"/>
  <c r="R391" i="2"/>
  <c r="Y391" i="2"/>
  <c r="Q392" i="2" a="1"/>
  <c r="Q392" i="2" s="1"/>
  <c r="D389" i="2"/>
  <c r="I389" i="2"/>
  <c r="G389" i="2"/>
  <c r="E389" i="2"/>
  <c r="F389" i="2"/>
  <c r="J389" i="2"/>
  <c r="H389" i="2"/>
  <c r="B390" i="2" a="1"/>
  <c r="B390" i="2" s="1"/>
  <c r="T392" i="2" l="1"/>
  <c r="S392" i="2"/>
  <c r="W392" i="2"/>
  <c r="Y392" i="2"/>
  <c r="V392" i="2"/>
  <c r="U392" i="2"/>
  <c r="X392" i="2"/>
  <c r="R392" i="2"/>
  <c r="Q393" i="2" a="1"/>
  <c r="Q393" i="2" s="1"/>
  <c r="J390" i="2"/>
  <c r="H390" i="2"/>
  <c r="G390" i="2"/>
  <c r="E390" i="2"/>
  <c r="I390" i="2"/>
  <c r="F390" i="2"/>
  <c r="D390" i="2"/>
  <c r="B391" i="2" a="1"/>
  <c r="B391" i="2" s="1"/>
  <c r="T393" i="2" l="1"/>
  <c r="S393" i="2"/>
  <c r="W393" i="2"/>
  <c r="R393" i="2"/>
  <c r="Y393" i="2"/>
  <c r="V393" i="2"/>
  <c r="U393" i="2"/>
  <c r="X393" i="2"/>
  <c r="Q394" i="2" a="1"/>
  <c r="Q394" i="2" s="1"/>
  <c r="H391" i="2"/>
  <c r="J391" i="2"/>
  <c r="G391" i="2"/>
  <c r="F391" i="2"/>
  <c r="E391" i="2"/>
  <c r="D391" i="2"/>
  <c r="I391" i="2"/>
  <c r="B392" i="2" a="1"/>
  <c r="B392" i="2" s="1"/>
  <c r="T394" i="2" l="1"/>
  <c r="S394" i="2"/>
  <c r="W394" i="2"/>
  <c r="X394" i="2"/>
  <c r="V394" i="2"/>
  <c r="R394" i="2"/>
  <c r="Y394" i="2"/>
  <c r="U394" i="2"/>
  <c r="Q395" i="2" a="1"/>
  <c r="Q395" i="2" s="1"/>
  <c r="F392" i="2"/>
  <c r="J392" i="2"/>
  <c r="G392" i="2"/>
  <c r="E392" i="2"/>
  <c r="H392" i="2"/>
  <c r="I392" i="2"/>
  <c r="D392" i="2"/>
  <c r="B393" i="2" a="1"/>
  <c r="B393" i="2" s="1"/>
  <c r="T395" i="2" l="1"/>
  <c r="S395" i="2"/>
  <c r="W395" i="2"/>
  <c r="X395" i="2"/>
  <c r="V395" i="2"/>
  <c r="Y395" i="2"/>
  <c r="U395" i="2"/>
  <c r="R395" i="2"/>
  <c r="Q396" i="2" a="1"/>
  <c r="Q396" i="2" s="1"/>
  <c r="D393" i="2"/>
  <c r="I393" i="2"/>
  <c r="F393" i="2"/>
  <c r="E393" i="2"/>
  <c r="J393" i="2"/>
  <c r="G393" i="2"/>
  <c r="H393" i="2"/>
  <c r="B394" i="2" a="1"/>
  <c r="B394" i="2" s="1"/>
  <c r="T396" i="2" l="1"/>
  <c r="S396" i="2"/>
  <c r="W396" i="2"/>
  <c r="U396" i="2"/>
  <c r="R396" i="2"/>
  <c r="X396" i="2"/>
  <c r="V396" i="2"/>
  <c r="Y396" i="2"/>
  <c r="Q397" i="2" a="1"/>
  <c r="Q397" i="2" s="1"/>
  <c r="J394" i="2"/>
  <c r="H394" i="2"/>
  <c r="G394" i="2"/>
  <c r="D394" i="2"/>
  <c r="I394" i="2"/>
  <c r="E394" i="2"/>
  <c r="F394" i="2"/>
  <c r="B395" i="2" a="1"/>
  <c r="B395" i="2" s="1"/>
  <c r="T397" i="2" l="1"/>
  <c r="S397" i="2"/>
  <c r="W397" i="2"/>
  <c r="Y397" i="2"/>
  <c r="X397" i="2"/>
  <c r="U397" i="2"/>
  <c r="R397" i="2"/>
  <c r="V397" i="2"/>
  <c r="Q398" i="2" a="1"/>
  <c r="Q398" i="2" s="1"/>
  <c r="H395" i="2"/>
  <c r="G395" i="2"/>
  <c r="F395" i="2"/>
  <c r="J395" i="2"/>
  <c r="E395" i="2"/>
  <c r="D395" i="2"/>
  <c r="I395" i="2"/>
  <c r="B396" i="2" a="1"/>
  <c r="B396" i="2" s="1"/>
  <c r="T398" i="2" l="1"/>
  <c r="S398" i="2"/>
  <c r="W398" i="2"/>
  <c r="Y398" i="2"/>
  <c r="X398" i="2"/>
  <c r="V398" i="2"/>
  <c r="R398" i="2"/>
  <c r="U398" i="2"/>
  <c r="Q399" i="2" a="1"/>
  <c r="Q399" i="2" s="1"/>
  <c r="F396" i="2"/>
  <c r="G396" i="2"/>
  <c r="I396" i="2"/>
  <c r="J396" i="2"/>
  <c r="D396" i="2"/>
  <c r="E396" i="2"/>
  <c r="H396" i="2"/>
  <c r="B397" i="2" a="1"/>
  <c r="B397" i="2" s="1"/>
  <c r="T399" i="2" l="1"/>
  <c r="S399" i="2"/>
  <c r="W399" i="2"/>
  <c r="V399" i="2"/>
  <c r="U399" i="2"/>
  <c r="Y399" i="2"/>
  <c r="X399" i="2"/>
  <c r="R399" i="2"/>
  <c r="Q400" i="2" a="1"/>
  <c r="Q400" i="2" s="1"/>
  <c r="D397" i="2"/>
  <c r="F397" i="2"/>
  <c r="E397" i="2"/>
  <c r="J397" i="2"/>
  <c r="H397" i="2"/>
  <c r="G397" i="2"/>
  <c r="I397" i="2"/>
  <c r="B398" i="2" a="1"/>
  <c r="B398" i="2" s="1"/>
  <c r="T400" i="2" l="1"/>
  <c r="S400" i="2"/>
  <c r="W400" i="2"/>
  <c r="Y400" i="2"/>
  <c r="V400" i="2"/>
  <c r="U400" i="2"/>
  <c r="R400" i="2"/>
  <c r="X400" i="2"/>
  <c r="Q401" i="2" a="1"/>
  <c r="Q401" i="2" s="1"/>
  <c r="J398" i="2"/>
  <c r="E398" i="2"/>
  <c r="I398" i="2"/>
  <c r="H398" i="2"/>
  <c r="G398" i="2"/>
  <c r="D398" i="2"/>
  <c r="F398" i="2"/>
  <c r="B399" i="2" a="1"/>
  <c r="B399" i="2" s="1"/>
  <c r="T401" i="2" l="1"/>
  <c r="S401" i="2"/>
  <c r="W401" i="2"/>
  <c r="R401" i="2"/>
  <c r="Y401" i="2"/>
  <c r="X401" i="2"/>
  <c r="V401" i="2"/>
  <c r="U401" i="2"/>
  <c r="Q402" i="2" a="1"/>
  <c r="Q402" i="2" s="1"/>
  <c r="H399" i="2"/>
  <c r="D399" i="2"/>
  <c r="J399" i="2"/>
  <c r="I399" i="2"/>
  <c r="G399" i="2"/>
  <c r="F399" i="2"/>
  <c r="E399" i="2"/>
  <c r="B400" i="2" a="1"/>
  <c r="B400" i="2" s="1"/>
  <c r="T402" i="2" l="1"/>
  <c r="S402" i="2"/>
  <c r="W402" i="2"/>
  <c r="X402" i="2"/>
  <c r="V402" i="2"/>
  <c r="R402" i="2"/>
  <c r="Y402" i="2"/>
  <c r="U402" i="2"/>
  <c r="Q403" i="2" a="1"/>
  <c r="Q403" i="2" s="1"/>
  <c r="F400" i="2"/>
  <c r="I400" i="2"/>
  <c r="H400" i="2"/>
  <c r="G400" i="2"/>
  <c r="E400" i="2"/>
  <c r="D400" i="2"/>
  <c r="J400" i="2"/>
  <c r="B401" i="2" a="1"/>
  <c r="B401" i="2" s="1"/>
  <c r="T403" i="2" l="1"/>
  <c r="S403" i="2"/>
  <c r="W403" i="2"/>
  <c r="X403" i="2"/>
  <c r="V403" i="2"/>
  <c r="R403" i="2"/>
  <c r="U403" i="2"/>
  <c r="Y403" i="2"/>
  <c r="Q404" i="2" a="1"/>
  <c r="Q404" i="2" s="1"/>
  <c r="D401" i="2"/>
  <c r="J401" i="2"/>
  <c r="H401" i="2"/>
  <c r="G401" i="2"/>
  <c r="F401" i="2"/>
  <c r="E401" i="2"/>
  <c r="I401" i="2"/>
  <c r="B402" i="2" a="1"/>
  <c r="B402" i="2" s="1"/>
  <c r="T404" i="2" l="1"/>
  <c r="S404" i="2"/>
  <c r="W404" i="2"/>
  <c r="U404" i="2"/>
  <c r="R404" i="2"/>
  <c r="Y404" i="2"/>
  <c r="V404" i="2"/>
  <c r="X404" i="2"/>
  <c r="Q405" i="2" a="1"/>
  <c r="Q405" i="2" s="1"/>
  <c r="J402" i="2"/>
  <c r="G402" i="2"/>
  <c r="F402" i="2"/>
  <c r="D402" i="2"/>
  <c r="I402" i="2"/>
  <c r="E402" i="2"/>
  <c r="H402" i="2"/>
  <c r="B403" i="2" a="1"/>
  <c r="B403" i="2" s="1"/>
  <c r="T405" i="2" l="1"/>
  <c r="S405" i="2"/>
  <c r="W405" i="2"/>
  <c r="Y405" i="2"/>
  <c r="X405" i="2"/>
  <c r="U405" i="2"/>
  <c r="R405" i="2"/>
  <c r="V405" i="2"/>
  <c r="Q406" i="2" a="1"/>
  <c r="Q406" i="2" s="1"/>
  <c r="H403" i="2"/>
  <c r="I403" i="2"/>
  <c r="E403" i="2"/>
  <c r="G403" i="2"/>
  <c r="J403" i="2"/>
  <c r="F403" i="2"/>
  <c r="D403" i="2"/>
  <c r="B404" i="2" a="1"/>
  <c r="B404" i="2" s="1"/>
  <c r="T406" i="2" l="1"/>
  <c r="S406" i="2"/>
  <c r="W406" i="2"/>
  <c r="Y406" i="2"/>
  <c r="X406" i="2"/>
  <c r="U406" i="2"/>
  <c r="R406" i="2"/>
  <c r="V406" i="2"/>
  <c r="Q407" i="2" a="1"/>
  <c r="Q407" i="2" s="1"/>
  <c r="F404" i="2"/>
  <c r="I404" i="2"/>
  <c r="H404" i="2"/>
  <c r="D404" i="2"/>
  <c r="J404" i="2"/>
  <c r="E404" i="2"/>
  <c r="G404" i="2"/>
  <c r="B405" i="2" a="1"/>
  <c r="B405" i="2" s="1"/>
  <c r="T407" i="2" l="1"/>
  <c r="S407" i="2"/>
  <c r="W407" i="2"/>
  <c r="V407" i="2"/>
  <c r="U407" i="2"/>
  <c r="Y407" i="2"/>
  <c r="X407" i="2"/>
  <c r="R407" i="2"/>
  <c r="Q408" i="2" a="1"/>
  <c r="Q408" i="2" s="1"/>
  <c r="D405" i="2"/>
  <c r="H405" i="2"/>
  <c r="G405" i="2"/>
  <c r="E405" i="2"/>
  <c r="I405" i="2"/>
  <c r="F405" i="2"/>
  <c r="J405" i="2"/>
  <c r="B406" i="2" a="1"/>
  <c r="B406" i="2" s="1"/>
  <c r="T408" i="2" l="1"/>
  <c r="S408" i="2"/>
  <c r="W408" i="2"/>
  <c r="Y408" i="2"/>
  <c r="V408" i="2"/>
  <c r="U408" i="2"/>
  <c r="X408" i="2"/>
  <c r="R408" i="2"/>
  <c r="Q409" i="2" a="1"/>
  <c r="Q409" i="2" s="1"/>
  <c r="J406" i="2"/>
  <c r="G406" i="2"/>
  <c r="F406" i="2"/>
  <c r="D406" i="2"/>
  <c r="H406" i="2"/>
  <c r="I406" i="2"/>
  <c r="E406" i="2"/>
  <c r="B407" i="2" a="1"/>
  <c r="B407" i="2" s="1"/>
  <c r="T409" i="2" l="1"/>
  <c r="S409" i="2"/>
  <c r="W409" i="2"/>
  <c r="R409" i="2"/>
  <c r="Y409" i="2"/>
  <c r="V409" i="2"/>
  <c r="U409" i="2"/>
  <c r="X409" i="2"/>
  <c r="Q410" i="2" a="1"/>
  <c r="Q410" i="2" s="1"/>
  <c r="H407" i="2"/>
  <c r="F407" i="2"/>
  <c r="J407" i="2"/>
  <c r="I407" i="2"/>
  <c r="D407" i="2"/>
  <c r="E407" i="2"/>
  <c r="G407" i="2"/>
  <c r="B408" i="2" a="1"/>
  <c r="B408" i="2" s="1"/>
  <c r="T410" i="2" l="1"/>
  <c r="S410" i="2"/>
  <c r="W410" i="2"/>
  <c r="X410" i="2"/>
  <c r="V410" i="2"/>
  <c r="R410" i="2"/>
  <c r="Y410" i="2"/>
  <c r="U410" i="2"/>
  <c r="Q411" i="2" a="1"/>
  <c r="Q411" i="2" s="1"/>
  <c r="F408" i="2"/>
  <c r="D408" i="2"/>
  <c r="J408" i="2"/>
  <c r="I408" i="2"/>
  <c r="G408" i="2"/>
  <c r="E408" i="2"/>
  <c r="H408" i="2"/>
  <c r="B409" i="2" a="1"/>
  <c r="B409" i="2" s="1"/>
  <c r="T411" i="2" l="1"/>
  <c r="S411" i="2"/>
  <c r="W411" i="2"/>
  <c r="X411" i="2"/>
  <c r="V411" i="2"/>
  <c r="Y411" i="2"/>
  <c r="U411" i="2"/>
  <c r="R411" i="2"/>
  <c r="Q412" i="2" a="1"/>
  <c r="Q412" i="2" s="1"/>
  <c r="D409" i="2"/>
  <c r="J409" i="2"/>
  <c r="I409" i="2"/>
  <c r="H409" i="2"/>
  <c r="F409" i="2"/>
  <c r="E409" i="2"/>
  <c r="G409" i="2"/>
  <c r="B410" i="2" a="1"/>
  <c r="B410" i="2" s="1"/>
  <c r="T412" i="2" l="1"/>
  <c r="S412" i="2"/>
  <c r="W412" i="2"/>
  <c r="U412" i="2"/>
  <c r="R412" i="2"/>
  <c r="X412" i="2"/>
  <c r="V412" i="2"/>
  <c r="Y412" i="2"/>
  <c r="Q413" i="2" a="1"/>
  <c r="Q413" i="2" s="1"/>
  <c r="J410" i="2"/>
  <c r="D410" i="2"/>
  <c r="I410" i="2"/>
  <c r="H410" i="2"/>
  <c r="G410" i="2"/>
  <c r="F410" i="2"/>
  <c r="E410" i="2"/>
  <c r="B411" i="2" a="1"/>
  <c r="B411" i="2" s="1"/>
  <c r="T413" i="2" l="1"/>
  <c r="S413" i="2"/>
  <c r="W413" i="2"/>
  <c r="Y413" i="2"/>
  <c r="X413" i="2"/>
  <c r="U413" i="2"/>
  <c r="R413" i="2"/>
  <c r="V413" i="2"/>
  <c r="Q414" i="2" a="1"/>
  <c r="Q414" i="2" s="1"/>
  <c r="H411" i="2"/>
  <c r="G411" i="2"/>
  <c r="F411" i="2"/>
  <c r="D411" i="2"/>
  <c r="I411" i="2"/>
  <c r="E411" i="2"/>
  <c r="J411" i="2"/>
  <c r="B412" i="2" a="1"/>
  <c r="B412" i="2" s="1"/>
  <c r="T414" i="2" l="1"/>
  <c r="S414" i="2"/>
  <c r="W414" i="2"/>
  <c r="Y414" i="2"/>
  <c r="X414" i="2"/>
  <c r="V414" i="2"/>
  <c r="U414" i="2"/>
  <c r="R414" i="2"/>
  <c r="Q415" i="2" a="1"/>
  <c r="Q415" i="2" s="1"/>
  <c r="F412" i="2"/>
  <c r="J412" i="2"/>
  <c r="H412" i="2"/>
  <c r="E412" i="2"/>
  <c r="D412" i="2"/>
  <c r="I412" i="2"/>
  <c r="G412" i="2"/>
  <c r="B413" i="2" a="1"/>
  <c r="B413" i="2" s="1"/>
  <c r="T415" i="2" l="1"/>
  <c r="S415" i="2"/>
  <c r="W415" i="2"/>
  <c r="V415" i="2"/>
  <c r="U415" i="2"/>
  <c r="Y415" i="2"/>
  <c r="X415" i="2"/>
  <c r="R415" i="2"/>
  <c r="Q416" i="2" a="1"/>
  <c r="Q416" i="2" s="1"/>
  <c r="D413" i="2"/>
  <c r="J413" i="2"/>
  <c r="I413" i="2"/>
  <c r="G413" i="2"/>
  <c r="F413" i="2"/>
  <c r="H413" i="2"/>
  <c r="E413" i="2"/>
  <c r="B414" i="2" a="1"/>
  <c r="B414" i="2" s="1"/>
  <c r="T416" i="2" l="1"/>
  <c r="S416" i="2"/>
  <c r="W416" i="2"/>
  <c r="Y416" i="2"/>
  <c r="V416" i="2"/>
  <c r="U416" i="2"/>
  <c r="R416" i="2"/>
  <c r="X416" i="2"/>
  <c r="Q417" i="2" a="1"/>
  <c r="Q417" i="2" s="1"/>
  <c r="J414" i="2"/>
  <c r="I414" i="2"/>
  <c r="H414" i="2"/>
  <c r="F414" i="2"/>
  <c r="E414" i="2"/>
  <c r="G414" i="2"/>
  <c r="D414" i="2"/>
  <c r="B415" i="2" a="1"/>
  <c r="B415" i="2" s="1"/>
  <c r="T417" i="2" l="1"/>
  <c r="S417" i="2"/>
  <c r="W417" i="2"/>
  <c r="R417" i="2"/>
  <c r="Y417" i="2"/>
  <c r="X417" i="2"/>
  <c r="U417" i="2"/>
  <c r="V417" i="2"/>
  <c r="Q418" i="2" a="1"/>
  <c r="Q418" i="2" s="1"/>
  <c r="H415" i="2"/>
  <c r="I415" i="2"/>
  <c r="G415" i="2"/>
  <c r="E415" i="2"/>
  <c r="D415" i="2"/>
  <c r="F415" i="2"/>
  <c r="J415" i="2"/>
  <c r="B416" i="2" a="1"/>
  <c r="B416" i="2" s="1"/>
  <c r="Y418" i="2" l="1"/>
  <c r="X418" i="2"/>
  <c r="W418" i="2"/>
  <c r="U418" i="2"/>
  <c r="T418" i="2"/>
  <c r="S418" i="2"/>
  <c r="R418" i="2"/>
  <c r="V418" i="2"/>
  <c r="Q419" i="2" a="1"/>
  <c r="Q419" i="2" s="1"/>
  <c r="F416" i="2"/>
  <c r="H416" i="2"/>
  <c r="G416" i="2"/>
  <c r="D416" i="2"/>
  <c r="I416" i="2"/>
  <c r="E416" i="2"/>
  <c r="J416" i="2"/>
  <c r="B417" i="2" a="1"/>
  <c r="B417" i="2" s="1"/>
  <c r="Y419" i="2" l="1"/>
  <c r="X419" i="2"/>
  <c r="W419" i="2"/>
  <c r="U419" i="2"/>
  <c r="S419" i="2"/>
  <c r="T419" i="2"/>
  <c r="R419" i="2"/>
  <c r="V419" i="2"/>
  <c r="Q420" i="2" a="1"/>
  <c r="Q420" i="2" s="1"/>
  <c r="D417" i="2"/>
  <c r="G417" i="2"/>
  <c r="J417" i="2"/>
  <c r="I417" i="2"/>
  <c r="F417" i="2"/>
  <c r="H417" i="2"/>
  <c r="E417" i="2"/>
  <c r="B418" i="2" a="1"/>
  <c r="B418" i="2" s="1"/>
  <c r="Y420" i="2" l="1"/>
  <c r="X420" i="2"/>
  <c r="W420" i="2"/>
  <c r="U420" i="2"/>
  <c r="T420" i="2"/>
  <c r="S420" i="2"/>
  <c r="R420" i="2"/>
  <c r="V420" i="2"/>
  <c r="Q421" i="2" a="1"/>
  <c r="Q421" i="2" s="1"/>
  <c r="J418" i="2"/>
  <c r="F418" i="2"/>
  <c r="E418" i="2"/>
  <c r="I418" i="2"/>
  <c r="G418" i="2"/>
  <c r="H418" i="2"/>
  <c r="D418" i="2"/>
  <c r="B419" i="2" a="1"/>
  <c r="B419" i="2" s="1"/>
  <c r="Y421" i="2" l="1"/>
  <c r="X421" i="2"/>
  <c r="W421" i="2"/>
  <c r="U421" i="2"/>
  <c r="S421" i="2"/>
  <c r="T421" i="2"/>
  <c r="R421" i="2"/>
  <c r="V421" i="2"/>
  <c r="Q422" i="2" a="1"/>
  <c r="Q422" i="2" s="1"/>
  <c r="H419" i="2"/>
  <c r="E419" i="2"/>
  <c r="J419" i="2"/>
  <c r="G419" i="2"/>
  <c r="D419" i="2"/>
  <c r="I419" i="2"/>
  <c r="F419" i="2"/>
  <c r="B420" i="2" a="1"/>
  <c r="B420" i="2" s="1"/>
  <c r="Y422" i="2" l="1"/>
  <c r="X422" i="2"/>
  <c r="W422" i="2"/>
  <c r="U422" i="2"/>
  <c r="T422" i="2"/>
  <c r="S422" i="2"/>
  <c r="V422" i="2"/>
  <c r="R422" i="2"/>
  <c r="Q423" i="2" a="1"/>
  <c r="Q423" i="2" s="1"/>
  <c r="F420" i="2"/>
  <c r="D420" i="2"/>
  <c r="J420" i="2"/>
  <c r="I420" i="2"/>
  <c r="H420" i="2"/>
  <c r="G420" i="2"/>
  <c r="E420" i="2"/>
  <c r="B421" i="2" a="1"/>
  <c r="B421" i="2" s="1"/>
  <c r="Y423" i="2" l="1"/>
  <c r="X423" i="2"/>
  <c r="W423" i="2"/>
  <c r="U423" i="2"/>
  <c r="S423" i="2"/>
  <c r="V423" i="2"/>
  <c r="T423" i="2"/>
  <c r="R423" i="2"/>
  <c r="Q424" i="2" a="1"/>
  <c r="Q424" i="2" s="1"/>
  <c r="D421" i="2"/>
  <c r="I421" i="2"/>
  <c r="F421" i="2"/>
  <c r="J421" i="2"/>
  <c r="H421" i="2"/>
  <c r="E421" i="2"/>
  <c r="G421" i="2"/>
  <c r="B422" i="2" a="1"/>
  <c r="B422" i="2" s="1"/>
  <c r="Y424" i="2" l="1"/>
  <c r="X424" i="2"/>
  <c r="W424" i="2"/>
  <c r="U424" i="2"/>
  <c r="T424" i="2"/>
  <c r="S424" i="2"/>
  <c r="V424" i="2"/>
  <c r="R424" i="2"/>
  <c r="Q425" i="2" a="1"/>
  <c r="Q425" i="2" s="1"/>
  <c r="J422" i="2"/>
  <c r="H422" i="2"/>
  <c r="F422" i="2"/>
  <c r="E422" i="2"/>
  <c r="D422" i="2"/>
  <c r="I422" i="2"/>
  <c r="G422" i="2"/>
  <c r="B423" i="2" a="1"/>
  <c r="B423" i="2" s="1"/>
  <c r="Y425" i="2" l="1"/>
  <c r="X425" i="2"/>
  <c r="W425" i="2"/>
  <c r="U425" i="2"/>
  <c r="S425" i="2"/>
  <c r="V425" i="2"/>
  <c r="T425" i="2"/>
  <c r="R425" i="2"/>
  <c r="Q426" i="2" a="1"/>
  <c r="Q426" i="2" s="1"/>
  <c r="H423" i="2"/>
  <c r="J423" i="2"/>
  <c r="G423" i="2"/>
  <c r="F423" i="2"/>
  <c r="E423" i="2"/>
  <c r="D423" i="2"/>
  <c r="I423" i="2"/>
  <c r="B424" i="2" a="1"/>
  <c r="B424" i="2" s="1"/>
  <c r="Y426" i="2" l="1"/>
  <c r="X426" i="2"/>
  <c r="W426" i="2"/>
  <c r="U426" i="2"/>
  <c r="T426" i="2"/>
  <c r="S426" i="2"/>
  <c r="V426" i="2"/>
  <c r="R426" i="2"/>
  <c r="Q427" i="2" a="1"/>
  <c r="Q427" i="2" s="1"/>
  <c r="F424" i="2"/>
  <c r="J424" i="2"/>
  <c r="I424" i="2"/>
  <c r="G424" i="2"/>
  <c r="E424" i="2"/>
  <c r="D424" i="2"/>
  <c r="H424" i="2"/>
  <c r="B425" i="2" a="1"/>
  <c r="B425" i="2" s="1"/>
  <c r="Y427" i="2" l="1"/>
  <c r="X427" i="2"/>
  <c r="W427" i="2"/>
  <c r="U427" i="2"/>
  <c r="S427" i="2"/>
  <c r="V427" i="2"/>
  <c r="T427" i="2"/>
  <c r="R427" i="2"/>
  <c r="Q428" i="2" a="1"/>
  <c r="Q428" i="2" s="1"/>
  <c r="D425" i="2"/>
  <c r="I425" i="2"/>
  <c r="H425" i="2"/>
  <c r="F425" i="2"/>
  <c r="J425" i="2"/>
  <c r="G425" i="2"/>
  <c r="E425" i="2"/>
  <c r="B426" i="2" a="1"/>
  <c r="B426" i="2" s="1"/>
  <c r="Y428" i="2" l="1"/>
  <c r="X428" i="2"/>
  <c r="W428" i="2"/>
  <c r="U428" i="2"/>
  <c r="T428" i="2"/>
  <c r="S428" i="2"/>
  <c r="V428" i="2"/>
  <c r="R428" i="2"/>
  <c r="Q429" i="2" a="1"/>
  <c r="Q429" i="2" s="1"/>
  <c r="J426" i="2"/>
  <c r="H426" i="2"/>
  <c r="G426" i="2"/>
  <c r="E426" i="2"/>
  <c r="D426" i="2"/>
  <c r="I426" i="2"/>
  <c r="F426" i="2"/>
  <c r="B427" i="2" a="1"/>
  <c r="B427" i="2" s="1"/>
  <c r="Y429" i="2" l="1"/>
  <c r="X429" i="2"/>
  <c r="W429" i="2"/>
  <c r="U429" i="2"/>
  <c r="S429" i="2"/>
  <c r="R429" i="2"/>
  <c r="T429" i="2"/>
  <c r="V429" i="2"/>
  <c r="Q430" i="2" a="1"/>
  <c r="Q430" i="2" s="1"/>
  <c r="H427" i="2"/>
  <c r="G427" i="2"/>
  <c r="F427" i="2"/>
  <c r="I427" i="2"/>
  <c r="D427" i="2"/>
  <c r="J427" i="2"/>
  <c r="E427" i="2"/>
  <c r="B428" i="2" a="1"/>
  <c r="B428" i="2" s="1"/>
  <c r="Y430" i="2" l="1"/>
  <c r="X430" i="2"/>
  <c r="W430" i="2"/>
  <c r="U430" i="2"/>
  <c r="T430" i="2"/>
  <c r="S430" i="2"/>
  <c r="V430" i="2"/>
  <c r="R430" i="2"/>
  <c r="Q431" i="2" a="1"/>
  <c r="Q431" i="2" s="1"/>
  <c r="F428" i="2"/>
  <c r="G428" i="2"/>
  <c r="E428" i="2"/>
  <c r="J428" i="2"/>
  <c r="I428" i="2"/>
  <c r="D428" i="2"/>
  <c r="H428" i="2"/>
  <c r="B429" i="2" a="1"/>
  <c r="B429" i="2" s="1"/>
  <c r="Y431" i="2" l="1"/>
  <c r="X431" i="2"/>
  <c r="W431" i="2"/>
  <c r="U431" i="2"/>
  <c r="S431" i="2"/>
  <c r="V431" i="2"/>
  <c r="R431" i="2"/>
  <c r="T431" i="2"/>
  <c r="Q432" i="2" a="1"/>
  <c r="Q432" i="2" s="1"/>
  <c r="D429" i="2"/>
  <c r="F429" i="2"/>
  <c r="E429" i="2"/>
  <c r="J429" i="2"/>
  <c r="I429" i="2"/>
  <c r="H429" i="2"/>
  <c r="G429" i="2"/>
  <c r="B430" i="2" a="1"/>
  <c r="B430" i="2" s="1"/>
  <c r="Y432" i="2" l="1"/>
  <c r="X432" i="2"/>
  <c r="W432" i="2"/>
  <c r="U432" i="2"/>
  <c r="T432" i="2"/>
  <c r="S432" i="2"/>
  <c r="R432" i="2"/>
  <c r="V432" i="2"/>
  <c r="Q433" i="2" a="1"/>
  <c r="Q433" i="2" s="1"/>
  <c r="J430" i="2"/>
  <c r="I430" i="2"/>
  <c r="G430" i="2"/>
  <c r="F430" i="2"/>
  <c r="E430" i="2"/>
  <c r="D430" i="2"/>
  <c r="H430" i="2"/>
  <c r="B431" i="2" a="1"/>
  <c r="B431" i="2" s="1"/>
  <c r="Y433" i="2" l="1"/>
  <c r="X433" i="2"/>
  <c r="W433" i="2"/>
  <c r="U433" i="2"/>
  <c r="S433" i="2"/>
  <c r="V433" i="2"/>
  <c r="R433" i="2"/>
  <c r="T433" i="2"/>
  <c r="Q434" i="2" a="1"/>
  <c r="Q434" i="2" s="1"/>
  <c r="H431" i="2"/>
  <c r="D431" i="2"/>
  <c r="J431" i="2"/>
  <c r="I431" i="2"/>
  <c r="G431" i="2"/>
  <c r="E431" i="2"/>
  <c r="F431" i="2"/>
  <c r="B432" i="2" a="1"/>
  <c r="B432" i="2" s="1"/>
  <c r="Y434" i="2" l="1"/>
  <c r="X434" i="2"/>
  <c r="W434" i="2"/>
  <c r="U434" i="2"/>
  <c r="T434" i="2"/>
  <c r="S434" i="2"/>
  <c r="R434" i="2"/>
  <c r="V434" i="2"/>
  <c r="Q435" i="2" a="1"/>
  <c r="Q435" i="2" s="1"/>
  <c r="F432" i="2"/>
  <c r="G432" i="2"/>
  <c r="E432" i="2"/>
  <c r="D432" i="2"/>
  <c r="I432" i="2"/>
  <c r="H432" i="2"/>
  <c r="J432" i="2"/>
  <c r="B433" i="2" a="1"/>
  <c r="B433" i="2" s="1"/>
  <c r="Y435" i="2" l="1"/>
  <c r="X435" i="2"/>
  <c r="W435" i="2"/>
  <c r="U435" i="2"/>
  <c r="S435" i="2"/>
  <c r="T435" i="2"/>
  <c r="R435" i="2"/>
  <c r="V435" i="2"/>
  <c r="Q436" i="2" a="1"/>
  <c r="Q436" i="2" s="1"/>
  <c r="D433" i="2"/>
  <c r="G433" i="2"/>
  <c r="E433" i="2"/>
  <c r="J433" i="2"/>
  <c r="H433" i="2"/>
  <c r="I433" i="2"/>
  <c r="F433" i="2"/>
  <c r="B434" i="2" a="1"/>
  <c r="B434" i="2" s="1"/>
  <c r="Y436" i="2" l="1"/>
  <c r="X436" i="2"/>
  <c r="W436" i="2"/>
  <c r="U436" i="2"/>
  <c r="T436" i="2"/>
  <c r="S436" i="2"/>
  <c r="V436" i="2"/>
  <c r="R436" i="2"/>
  <c r="Q437" i="2" a="1"/>
  <c r="Q437" i="2" s="1"/>
  <c r="J434" i="2"/>
  <c r="I434" i="2"/>
  <c r="G434" i="2"/>
  <c r="E434" i="2"/>
  <c r="D434" i="2"/>
  <c r="F434" i="2"/>
  <c r="H434" i="2"/>
  <c r="B435" i="2" a="1"/>
  <c r="B435" i="2" s="1"/>
  <c r="Y437" i="2" l="1"/>
  <c r="X437" i="2"/>
  <c r="W437" i="2"/>
  <c r="U437" i="2"/>
  <c r="S437" i="2"/>
  <c r="T437" i="2"/>
  <c r="R437" i="2"/>
  <c r="V437" i="2"/>
  <c r="Q438" i="2" a="1"/>
  <c r="Q438" i="2" s="1"/>
  <c r="H435" i="2"/>
  <c r="J435" i="2"/>
  <c r="I435" i="2"/>
  <c r="F435" i="2"/>
  <c r="D435" i="2"/>
  <c r="E435" i="2"/>
  <c r="G435" i="2"/>
  <c r="B436" i="2" a="1"/>
  <c r="B436" i="2" s="1"/>
  <c r="Y438" i="2" l="1"/>
  <c r="X438" i="2"/>
  <c r="W438" i="2"/>
  <c r="U438" i="2"/>
  <c r="T438" i="2"/>
  <c r="S438" i="2"/>
  <c r="V438" i="2"/>
  <c r="R438" i="2"/>
  <c r="Q439" i="2" a="1"/>
  <c r="Q439" i="2" s="1"/>
  <c r="F436" i="2"/>
  <c r="E436" i="2"/>
  <c r="D436" i="2"/>
  <c r="I436" i="2"/>
  <c r="H436" i="2"/>
  <c r="G436" i="2"/>
  <c r="J436" i="2"/>
  <c r="B437" i="2" a="1"/>
  <c r="B437" i="2" s="1"/>
  <c r="Y439" i="2" l="1"/>
  <c r="X439" i="2"/>
  <c r="W439" i="2"/>
  <c r="U439" i="2"/>
  <c r="S439" i="2"/>
  <c r="T439" i="2"/>
  <c r="R439" i="2"/>
  <c r="V439" i="2"/>
  <c r="Q440" i="2" a="1"/>
  <c r="Q440" i="2" s="1"/>
  <c r="D437" i="2"/>
  <c r="H437" i="2"/>
  <c r="G437" i="2"/>
  <c r="E437" i="2"/>
  <c r="I437" i="2"/>
  <c r="F437" i="2"/>
  <c r="J437" i="2"/>
  <c r="B438" i="2" a="1"/>
  <c r="B438" i="2" s="1"/>
  <c r="Y440" i="2" l="1"/>
  <c r="X440" i="2"/>
  <c r="W440" i="2"/>
  <c r="U440" i="2"/>
  <c r="T440" i="2"/>
  <c r="S440" i="2"/>
  <c r="V440" i="2"/>
  <c r="R440" i="2"/>
  <c r="Q441" i="2" a="1"/>
  <c r="Q441" i="2" s="1"/>
  <c r="J438" i="2"/>
  <c r="G438" i="2"/>
  <c r="F438" i="2"/>
  <c r="D438" i="2"/>
  <c r="I438" i="2"/>
  <c r="E438" i="2"/>
  <c r="H438" i="2"/>
  <c r="B439" i="2" a="1"/>
  <c r="B439" i="2" s="1"/>
  <c r="Y441" i="2" l="1"/>
  <c r="X441" i="2"/>
  <c r="W441" i="2"/>
  <c r="U441" i="2"/>
  <c r="S441" i="2"/>
  <c r="V441" i="2"/>
  <c r="T441" i="2"/>
  <c r="R441" i="2"/>
  <c r="Q442" i="2" a="1"/>
  <c r="Q442" i="2" s="1"/>
  <c r="H439" i="2"/>
  <c r="F439" i="2"/>
  <c r="E439" i="2"/>
  <c r="J439" i="2"/>
  <c r="I439" i="2"/>
  <c r="G439" i="2"/>
  <c r="D439" i="2"/>
  <c r="B440" i="2" a="1"/>
  <c r="B440" i="2" s="1"/>
  <c r="Y442" i="2" l="1"/>
  <c r="X442" i="2"/>
  <c r="W442" i="2"/>
  <c r="U442" i="2"/>
  <c r="T442" i="2"/>
  <c r="S442" i="2"/>
  <c r="R442" i="2"/>
  <c r="V442" i="2"/>
  <c r="Q443" i="2" a="1"/>
  <c r="Q443" i="2" s="1"/>
  <c r="F440" i="2"/>
  <c r="E440" i="2"/>
  <c r="D440" i="2"/>
  <c r="J440" i="2"/>
  <c r="I440" i="2"/>
  <c r="H440" i="2"/>
  <c r="G440" i="2"/>
  <c r="B441" i="2" a="1"/>
  <c r="B441" i="2" s="1"/>
  <c r="Y443" i="2" l="1"/>
  <c r="X443" i="2"/>
  <c r="W443" i="2"/>
  <c r="U443" i="2"/>
  <c r="S443" i="2"/>
  <c r="V443" i="2"/>
  <c r="T443" i="2"/>
  <c r="R443" i="2"/>
  <c r="Q444" i="2" a="1"/>
  <c r="Q444" i="2" s="1"/>
  <c r="D441" i="2"/>
  <c r="E441" i="2"/>
  <c r="J441" i="2"/>
  <c r="H441" i="2"/>
  <c r="G441" i="2"/>
  <c r="I441" i="2"/>
  <c r="F441" i="2"/>
  <c r="B442" i="2" a="1"/>
  <c r="B442" i="2" s="1"/>
  <c r="Y444" i="2" l="1"/>
  <c r="X444" i="2"/>
  <c r="W444" i="2"/>
  <c r="U444" i="2"/>
  <c r="T444" i="2"/>
  <c r="S444" i="2"/>
  <c r="V444" i="2"/>
  <c r="R444" i="2"/>
  <c r="Q445" i="2" a="1"/>
  <c r="Q445" i="2" s="1"/>
  <c r="J442" i="2"/>
  <c r="D442" i="2"/>
  <c r="I442" i="2"/>
  <c r="H442" i="2"/>
  <c r="G442" i="2"/>
  <c r="F442" i="2"/>
  <c r="E442" i="2"/>
  <c r="B443" i="2" a="1"/>
  <c r="B443" i="2" s="1"/>
  <c r="Y445" i="2" l="1"/>
  <c r="X445" i="2"/>
  <c r="W445" i="2"/>
  <c r="U445" i="2"/>
  <c r="S445" i="2"/>
  <c r="R445" i="2"/>
  <c r="V445" i="2"/>
  <c r="T445" i="2"/>
  <c r="Q446" i="2" a="1"/>
  <c r="Q446" i="2" s="1"/>
  <c r="H443" i="2"/>
  <c r="I443" i="2"/>
  <c r="G443" i="2"/>
  <c r="F443" i="2"/>
  <c r="E443" i="2"/>
  <c r="J443" i="2"/>
  <c r="D443" i="2"/>
  <c r="B444" i="2" a="1"/>
  <c r="B444" i="2" s="1"/>
  <c r="Y446" i="2" l="1"/>
  <c r="X446" i="2"/>
  <c r="W446" i="2"/>
  <c r="U446" i="2"/>
  <c r="T446" i="2"/>
  <c r="S446" i="2"/>
  <c r="V446" i="2"/>
  <c r="R446" i="2"/>
  <c r="Q447" i="2" a="1"/>
  <c r="Q447" i="2" s="1"/>
  <c r="F444" i="2"/>
  <c r="J444" i="2"/>
  <c r="H444" i="2"/>
  <c r="E444" i="2"/>
  <c r="D444" i="2"/>
  <c r="G444" i="2"/>
  <c r="I444" i="2"/>
  <c r="B445" i="2" a="1"/>
  <c r="B445" i="2" s="1"/>
  <c r="Y447" i="2" l="1"/>
  <c r="X447" i="2"/>
  <c r="W447" i="2"/>
  <c r="U447" i="2"/>
  <c r="S447" i="2"/>
  <c r="V447" i="2"/>
  <c r="R447" i="2"/>
  <c r="T447" i="2"/>
  <c r="Q448" i="2" a="1"/>
  <c r="Q448" i="2" s="1"/>
  <c r="D445" i="2"/>
  <c r="J445" i="2"/>
  <c r="I445" i="2"/>
  <c r="G445" i="2"/>
  <c r="F445" i="2"/>
  <c r="H445" i="2"/>
  <c r="E445" i="2"/>
  <c r="B446" i="2" a="1"/>
  <c r="B446" i="2" s="1"/>
  <c r="Y448" i="2" l="1"/>
  <c r="X448" i="2"/>
  <c r="W448" i="2"/>
  <c r="U448" i="2"/>
  <c r="T448" i="2"/>
  <c r="S448" i="2"/>
  <c r="R448" i="2"/>
  <c r="V448" i="2"/>
  <c r="Q449" i="2" a="1"/>
  <c r="Q449" i="2" s="1"/>
  <c r="J446" i="2"/>
  <c r="I446" i="2"/>
  <c r="H446" i="2"/>
  <c r="F446" i="2"/>
  <c r="E446" i="2"/>
  <c r="D446" i="2"/>
  <c r="G446" i="2"/>
  <c r="B447" i="2" a="1"/>
  <c r="B447" i="2" s="1"/>
  <c r="Y449" i="2" l="1"/>
  <c r="X449" i="2"/>
  <c r="W449" i="2"/>
  <c r="U449" i="2"/>
  <c r="S449" i="2"/>
  <c r="V449" i="2"/>
  <c r="T449" i="2"/>
  <c r="R449" i="2"/>
  <c r="Q450" i="2" a="1"/>
  <c r="Q450" i="2" s="1"/>
  <c r="H447" i="2"/>
  <c r="I447" i="2"/>
  <c r="G447" i="2"/>
  <c r="E447" i="2"/>
  <c r="D447" i="2"/>
  <c r="J447" i="2"/>
  <c r="F447" i="2"/>
  <c r="B448" i="2" a="1"/>
  <c r="B448" i="2" s="1"/>
  <c r="Y450" i="2" l="1"/>
  <c r="X450" i="2"/>
  <c r="W450" i="2"/>
  <c r="U450" i="2"/>
  <c r="T450" i="2"/>
  <c r="S450" i="2"/>
  <c r="R450" i="2"/>
  <c r="V450" i="2"/>
  <c r="Q451" i="2" a="1"/>
  <c r="Q451" i="2" s="1"/>
  <c r="F448" i="2"/>
  <c r="H448" i="2"/>
  <c r="G448" i="2"/>
  <c r="D448" i="2"/>
  <c r="J448" i="2"/>
  <c r="E448" i="2"/>
  <c r="I448" i="2"/>
  <c r="B449" i="2" a="1"/>
  <c r="B449" i="2" s="1"/>
  <c r="Y451" i="2" l="1"/>
  <c r="X451" i="2"/>
  <c r="W451" i="2"/>
  <c r="U451" i="2"/>
  <c r="S451" i="2"/>
  <c r="T451" i="2"/>
  <c r="R451" i="2"/>
  <c r="V451" i="2"/>
  <c r="Q452" i="2" a="1"/>
  <c r="Q452" i="2" s="1"/>
  <c r="D449" i="2"/>
  <c r="G449" i="2"/>
  <c r="F449" i="2"/>
  <c r="J449" i="2"/>
  <c r="I449" i="2"/>
  <c r="E449" i="2"/>
  <c r="H449" i="2"/>
  <c r="B450" i="2" a="1"/>
  <c r="B450" i="2" s="1"/>
  <c r="Y452" i="2" l="1"/>
  <c r="X452" i="2"/>
  <c r="W452" i="2"/>
  <c r="U452" i="2"/>
  <c r="T452" i="2"/>
  <c r="S452" i="2"/>
  <c r="R452" i="2"/>
  <c r="V452" i="2"/>
  <c r="Q453" i="2" a="1"/>
  <c r="Q453" i="2" s="1"/>
  <c r="J450" i="2"/>
  <c r="F450" i="2"/>
  <c r="E450" i="2"/>
  <c r="I450" i="2"/>
  <c r="H450" i="2"/>
  <c r="G450" i="2"/>
  <c r="D450" i="2"/>
  <c r="B451" i="2" a="1"/>
  <c r="B451" i="2" s="1"/>
  <c r="Y453" i="2" l="1"/>
  <c r="X453" i="2"/>
  <c r="W453" i="2"/>
  <c r="U453" i="2"/>
  <c r="S453" i="2"/>
  <c r="T453" i="2"/>
  <c r="R453" i="2"/>
  <c r="V453" i="2"/>
  <c r="Q454" i="2" a="1"/>
  <c r="Q454" i="2" s="1"/>
  <c r="H451" i="2"/>
  <c r="E451" i="2"/>
  <c r="D451" i="2"/>
  <c r="I451" i="2"/>
  <c r="G451" i="2"/>
  <c r="J451" i="2"/>
  <c r="F451" i="2"/>
  <c r="B452" i="2" a="1"/>
  <c r="B452" i="2" s="1"/>
  <c r="Y454" i="2" l="1"/>
  <c r="X454" i="2"/>
  <c r="W454" i="2"/>
  <c r="U454" i="2"/>
  <c r="T454" i="2"/>
  <c r="S454" i="2"/>
  <c r="V454" i="2"/>
  <c r="R454" i="2"/>
  <c r="Q455" i="2" a="1"/>
  <c r="Q455" i="2" s="1"/>
  <c r="F452" i="2"/>
  <c r="D452" i="2"/>
  <c r="J452" i="2"/>
  <c r="I452" i="2"/>
  <c r="H452" i="2"/>
  <c r="G452" i="2"/>
  <c r="E452" i="2"/>
  <c r="B453" i="2" a="1"/>
  <c r="B453" i="2" s="1"/>
  <c r="Y455" i="2" l="1"/>
  <c r="X455" i="2"/>
  <c r="W455" i="2"/>
  <c r="U455" i="2"/>
  <c r="S455" i="2"/>
  <c r="V455" i="2"/>
  <c r="R455" i="2"/>
  <c r="T455" i="2"/>
  <c r="Q456" i="2" a="1"/>
  <c r="Q456" i="2" s="1"/>
  <c r="D453" i="2"/>
  <c r="I453" i="2"/>
  <c r="H453" i="2"/>
  <c r="G453" i="2"/>
  <c r="F453" i="2"/>
  <c r="J453" i="2"/>
  <c r="E453" i="2"/>
  <c r="B454" i="2" a="1"/>
  <c r="B454" i="2" s="1"/>
  <c r="Y456" i="2" l="1"/>
  <c r="X456" i="2"/>
  <c r="W456" i="2"/>
  <c r="U456" i="2"/>
  <c r="T456" i="2"/>
  <c r="S456" i="2"/>
  <c r="V456" i="2"/>
  <c r="R456" i="2"/>
  <c r="Q457" i="2" a="1"/>
  <c r="Q457" i="2" s="1"/>
  <c r="J454" i="2"/>
  <c r="H454" i="2"/>
  <c r="G454" i="2"/>
  <c r="F454" i="2"/>
  <c r="E454" i="2"/>
  <c r="I454" i="2"/>
  <c r="D454" i="2"/>
  <c r="B455" i="2" a="1"/>
  <c r="B455" i="2" s="1"/>
  <c r="Y457" i="2" l="1"/>
  <c r="X457" i="2"/>
  <c r="W457" i="2"/>
  <c r="U457" i="2"/>
  <c r="S457" i="2"/>
  <c r="V457" i="2"/>
  <c r="T457" i="2"/>
  <c r="R457" i="2"/>
  <c r="Q458" i="2" a="1"/>
  <c r="Q458" i="2" s="1"/>
  <c r="H455" i="2"/>
  <c r="G455" i="2"/>
  <c r="F455" i="2"/>
  <c r="E455" i="2"/>
  <c r="I455" i="2"/>
  <c r="J455" i="2"/>
  <c r="D455" i="2"/>
  <c r="B456" i="2" a="1"/>
  <c r="B456" i="2" s="1"/>
  <c r="Y458" i="2" l="1"/>
  <c r="X458" i="2"/>
  <c r="W458" i="2"/>
  <c r="U458" i="2"/>
  <c r="T458" i="2"/>
  <c r="S458" i="2"/>
  <c r="V458" i="2"/>
  <c r="R458" i="2"/>
  <c r="Q459" i="2" a="1"/>
  <c r="Q459" i="2" s="1"/>
  <c r="F456" i="2"/>
  <c r="I456" i="2"/>
  <c r="G456" i="2"/>
  <c r="D456" i="2"/>
  <c r="J456" i="2"/>
  <c r="E456" i="2"/>
  <c r="H456" i="2"/>
  <c r="B457" i="2" a="1"/>
  <c r="B457" i="2" s="1"/>
  <c r="Y459" i="2" l="1"/>
  <c r="X459" i="2"/>
  <c r="W459" i="2"/>
  <c r="U459" i="2"/>
  <c r="S459" i="2"/>
  <c r="V459" i="2"/>
  <c r="T459" i="2"/>
  <c r="R459" i="2"/>
  <c r="Q460" i="2" a="1"/>
  <c r="Q460" i="2" s="1"/>
  <c r="D457" i="2"/>
  <c r="I457" i="2"/>
  <c r="H457" i="2"/>
  <c r="E457" i="2"/>
  <c r="J457" i="2"/>
  <c r="F457" i="2"/>
  <c r="G457" i="2"/>
  <c r="B458" i="2" a="1"/>
  <c r="B458" i="2" s="1"/>
  <c r="Y460" i="2" l="1"/>
  <c r="X460" i="2"/>
  <c r="W460" i="2"/>
  <c r="U460" i="2"/>
  <c r="T460" i="2"/>
  <c r="S460" i="2"/>
  <c r="V460" i="2"/>
  <c r="R460" i="2"/>
  <c r="Q461" i="2" a="1"/>
  <c r="Q461" i="2" s="1"/>
  <c r="J458" i="2"/>
  <c r="H458" i="2"/>
  <c r="G458" i="2"/>
  <c r="E458" i="2"/>
  <c r="D458" i="2"/>
  <c r="I458" i="2"/>
  <c r="F458" i="2"/>
  <c r="B459" i="2" a="1"/>
  <c r="B459" i="2" s="1"/>
  <c r="Y461" i="2" l="1"/>
  <c r="X461" i="2"/>
  <c r="W461" i="2"/>
  <c r="U461" i="2"/>
  <c r="S461" i="2"/>
  <c r="R461" i="2"/>
  <c r="V461" i="2"/>
  <c r="T461" i="2"/>
  <c r="Q462" i="2" a="1"/>
  <c r="Q462" i="2" s="1"/>
  <c r="H459" i="2"/>
  <c r="G459" i="2"/>
  <c r="F459" i="2"/>
  <c r="D459" i="2"/>
  <c r="J459" i="2"/>
  <c r="I459" i="2"/>
  <c r="E459" i="2"/>
  <c r="B460" i="2" a="1"/>
  <c r="B460" i="2" s="1"/>
  <c r="Y462" i="2" l="1"/>
  <c r="X462" i="2"/>
  <c r="W462" i="2"/>
  <c r="U462" i="2"/>
  <c r="T462" i="2"/>
  <c r="S462" i="2"/>
  <c r="V462" i="2"/>
  <c r="R462" i="2"/>
  <c r="Q463" i="2" a="1"/>
  <c r="Q463" i="2" s="1"/>
  <c r="F460" i="2"/>
  <c r="G460" i="2"/>
  <c r="D460" i="2"/>
  <c r="E460" i="2"/>
  <c r="J460" i="2"/>
  <c r="I460" i="2"/>
  <c r="H460" i="2"/>
  <c r="B461" i="2" a="1"/>
  <c r="B461" i="2" s="1"/>
  <c r="Y463" i="2" l="1"/>
  <c r="X463" i="2"/>
  <c r="W463" i="2"/>
  <c r="U463" i="2"/>
  <c r="S463" i="2"/>
  <c r="V463" i="2"/>
  <c r="R463" i="2"/>
  <c r="T463" i="2"/>
  <c r="Q464" i="2" a="1"/>
  <c r="Q464" i="2" s="1"/>
  <c r="D461" i="2"/>
  <c r="F461" i="2"/>
  <c r="E461" i="2"/>
  <c r="J461" i="2"/>
  <c r="H461" i="2"/>
  <c r="G461" i="2"/>
  <c r="I461" i="2"/>
  <c r="B462" i="2" a="1"/>
  <c r="B462" i="2" s="1"/>
  <c r="Y464" i="2" l="1"/>
  <c r="X464" i="2"/>
  <c r="W464" i="2"/>
  <c r="U464" i="2"/>
  <c r="T464" i="2"/>
  <c r="S464" i="2"/>
  <c r="R464" i="2"/>
  <c r="V464" i="2"/>
  <c r="Q465" i="2" a="1"/>
  <c r="Q465" i="2" s="1"/>
  <c r="J462" i="2"/>
  <c r="E462" i="2"/>
  <c r="D462" i="2"/>
  <c r="H462" i="2"/>
  <c r="F462" i="2"/>
  <c r="I462" i="2"/>
  <c r="G462" i="2"/>
  <c r="B463" i="2" a="1"/>
  <c r="B463" i="2" s="1"/>
  <c r="Y465" i="2" l="1"/>
  <c r="X465" i="2"/>
  <c r="W465" i="2"/>
  <c r="U465" i="2"/>
  <c r="S465" i="2"/>
  <c r="V465" i="2"/>
  <c r="R465" i="2"/>
  <c r="T465" i="2"/>
  <c r="Q466" i="2" a="1"/>
  <c r="Q466" i="2" s="1"/>
  <c r="H463" i="2"/>
  <c r="D463" i="2"/>
  <c r="J463" i="2"/>
  <c r="G463" i="2"/>
  <c r="F463" i="2"/>
  <c r="I463" i="2"/>
  <c r="E463" i="2"/>
  <c r="B464" i="2" a="1"/>
  <c r="B464" i="2" s="1"/>
  <c r="Y466" i="2" l="1"/>
  <c r="X466" i="2"/>
  <c r="W466" i="2"/>
  <c r="U466" i="2"/>
  <c r="T466" i="2"/>
  <c r="S466" i="2"/>
  <c r="R466" i="2"/>
  <c r="V466" i="2"/>
  <c r="Q467" i="2" a="1"/>
  <c r="Q467" i="2" s="1"/>
  <c r="F464" i="2"/>
  <c r="I464" i="2"/>
  <c r="H464" i="2"/>
  <c r="G464" i="2"/>
  <c r="D464" i="2"/>
  <c r="E464" i="2"/>
  <c r="J464" i="2"/>
  <c r="B465" i="2" a="1"/>
  <c r="B465" i="2" s="1"/>
  <c r="Y467" i="2" l="1"/>
  <c r="X467" i="2"/>
  <c r="W467" i="2"/>
  <c r="U467" i="2"/>
  <c r="S467" i="2"/>
  <c r="T467" i="2"/>
  <c r="R467" i="2"/>
  <c r="V467" i="2"/>
  <c r="Q468" i="2" a="1"/>
  <c r="Q468" i="2" s="1"/>
  <c r="D465" i="2"/>
  <c r="J465" i="2"/>
  <c r="I465" i="2"/>
  <c r="H465" i="2"/>
  <c r="F465" i="2"/>
  <c r="E465" i="2"/>
  <c r="G465" i="2"/>
  <c r="B466" i="2" a="1"/>
  <c r="B466" i="2" s="1"/>
  <c r="Y468" i="2" l="1"/>
  <c r="X468" i="2"/>
  <c r="W468" i="2"/>
  <c r="U468" i="2"/>
  <c r="T468" i="2"/>
  <c r="S468" i="2"/>
  <c r="V468" i="2"/>
  <c r="R468" i="2"/>
  <c r="Q469" i="2" a="1"/>
  <c r="Q469" i="2" s="1"/>
  <c r="J466" i="2"/>
  <c r="F466" i="2"/>
  <c r="E466" i="2"/>
  <c r="H466" i="2"/>
  <c r="I466" i="2"/>
  <c r="G466" i="2"/>
  <c r="D466" i="2"/>
  <c r="B467" i="2" a="1"/>
  <c r="B467" i="2" s="1"/>
  <c r="Y469" i="2" l="1"/>
  <c r="X469" i="2"/>
  <c r="W469" i="2"/>
  <c r="U469" i="2"/>
  <c r="S469" i="2"/>
  <c r="T469" i="2"/>
  <c r="R469" i="2"/>
  <c r="V469" i="2"/>
  <c r="Q470" i="2" a="1"/>
  <c r="Q470" i="2" s="1"/>
  <c r="H467" i="2"/>
  <c r="J467" i="2"/>
  <c r="F467" i="2"/>
  <c r="G467" i="2"/>
  <c r="I467" i="2"/>
  <c r="E467" i="2"/>
  <c r="D467" i="2"/>
  <c r="B468" i="2" a="1"/>
  <c r="B468" i="2" s="1"/>
  <c r="Y470" i="2" l="1"/>
  <c r="X470" i="2"/>
  <c r="W470" i="2"/>
  <c r="U470" i="2"/>
  <c r="T470" i="2"/>
  <c r="S470" i="2"/>
  <c r="V470" i="2"/>
  <c r="R470" i="2"/>
  <c r="Q471" i="2" a="1"/>
  <c r="Q471" i="2" s="1"/>
  <c r="F468" i="2"/>
  <c r="I468" i="2"/>
  <c r="H468" i="2"/>
  <c r="E468" i="2"/>
  <c r="J468" i="2"/>
  <c r="G468" i="2"/>
  <c r="D468" i="2"/>
  <c r="B469" i="2" a="1"/>
  <c r="B469" i="2" s="1"/>
  <c r="Y471" i="2" l="1"/>
  <c r="X471" i="2"/>
  <c r="W471" i="2"/>
  <c r="U471" i="2"/>
  <c r="S471" i="2"/>
  <c r="T471" i="2"/>
  <c r="R471" i="2"/>
  <c r="V471" i="2"/>
  <c r="Q472" i="2" a="1"/>
  <c r="Q472" i="2" s="1"/>
  <c r="D469" i="2"/>
  <c r="G469" i="2"/>
  <c r="J469" i="2"/>
  <c r="F469" i="2"/>
  <c r="H469" i="2"/>
  <c r="E469" i="2"/>
  <c r="I469" i="2"/>
  <c r="B470" i="2" a="1"/>
  <c r="B470" i="2" s="1"/>
  <c r="Y472" i="2" l="1"/>
  <c r="X472" i="2"/>
  <c r="W472" i="2"/>
  <c r="U472" i="2"/>
  <c r="T472" i="2"/>
  <c r="S472" i="2"/>
  <c r="V472" i="2"/>
  <c r="R472" i="2"/>
  <c r="Q473" i="2" a="1"/>
  <c r="Q473" i="2" s="1"/>
  <c r="J470" i="2"/>
  <c r="G470" i="2"/>
  <c r="F470" i="2"/>
  <c r="D470" i="2"/>
  <c r="I470" i="2"/>
  <c r="H470" i="2"/>
  <c r="E470" i="2"/>
  <c r="B471" i="2" a="1"/>
  <c r="B471" i="2" s="1"/>
  <c r="Y473" i="2" l="1"/>
  <c r="X473" i="2"/>
  <c r="W473" i="2"/>
  <c r="U473" i="2"/>
  <c r="S473" i="2"/>
  <c r="V473" i="2"/>
  <c r="T473" i="2"/>
  <c r="R473" i="2"/>
  <c r="Q474" i="2" a="1"/>
  <c r="Q474" i="2" s="1"/>
  <c r="H471" i="2"/>
  <c r="F471" i="2"/>
  <c r="E471" i="2"/>
  <c r="J471" i="2"/>
  <c r="I471" i="2"/>
  <c r="G471" i="2"/>
  <c r="D471" i="2"/>
  <c r="B472" i="2" a="1"/>
  <c r="B472" i="2" s="1"/>
  <c r="Y474" i="2" l="1"/>
  <c r="X474" i="2"/>
  <c r="W474" i="2"/>
  <c r="U474" i="2"/>
  <c r="T474" i="2"/>
  <c r="S474" i="2"/>
  <c r="V474" i="2"/>
  <c r="R474" i="2"/>
  <c r="Q475" i="2" a="1"/>
  <c r="Q475" i="2" s="1"/>
  <c r="F472" i="2"/>
  <c r="H472" i="2"/>
  <c r="E472" i="2"/>
  <c r="D472" i="2"/>
  <c r="J472" i="2"/>
  <c r="I472" i="2"/>
  <c r="G472" i="2"/>
  <c r="B473" i="2" a="1"/>
  <c r="B473" i="2" s="1"/>
  <c r="Y475" i="2" l="1"/>
  <c r="X475" i="2"/>
  <c r="W475" i="2"/>
  <c r="U475" i="2"/>
  <c r="S475" i="2"/>
  <c r="V475" i="2"/>
  <c r="T475" i="2"/>
  <c r="R475" i="2"/>
  <c r="Q476" i="2" a="1"/>
  <c r="Q476" i="2" s="1"/>
  <c r="D473" i="2"/>
  <c r="E473" i="2"/>
  <c r="J473" i="2"/>
  <c r="H473" i="2"/>
  <c r="I473" i="2"/>
  <c r="G473" i="2"/>
  <c r="F473" i="2"/>
  <c r="B474" i="2" a="1"/>
  <c r="B474" i="2" s="1"/>
  <c r="Y476" i="2" l="1"/>
  <c r="X476" i="2"/>
  <c r="W476" i="2"/>
  <c r="U476" i="2"/>
  <c r="T476" i="2"/>
  <c r="S476" i="2"/>
  <c r="V476" i="2"/>
  <c r="R476" i="2"/>
  <c r="Q477" i="2" a="1"/>
  <c r="Q477" i="2" s="1"/>
  <c r="J474" i="2"/>
  <c r="D474" i="2"/>
  <c r="I474" i="2"/>
  <c r="H474" i="2"/>
  <c r="G474" i="2"/>
  <c r="F474" i="2"/>
  <c r="E474" i="2"/>
  <c r="B475" i="2" a="1"/>
  <c r="B475" i="2" s="1"/>
  <c r="Y477" i="2" l="1"/>
  <c r="X477" i="2"/>
  <c r="W477" i="2"/>
  <c r="U477" i="2"/>
  <c r="S477" i="2"/>
  <c r="R477" i="2"/>
  <c r="V477" i="2"/>
  <c r="T477" i="2"/>
  <c r="Q478" i="2" a="1"/>
  <c r="Q478" i="2" s="1"/>
  <c r="H475" i="2"/>
  <c r="I475" i="2"/>
  <c r="F475" i="2"/>
  <c r="E475" i="2"/>
  <c r="D475" i="2"/>
  <c r="J475" i="2"/>
  <c r="G475" i="2"/>
  <c r="B476" i="2" a="1"/>
  <c r="B476" i="2" s="1"/>
  <c r="Y478" i="2" l="1"/>
  <c r="X478" i="2"/>
  <c r="W478" i="2"/>
  <c r="U478" i="2"/>
  <c r="T478" i="2"/>
  <c r="S478" i="2"/>
  <c r="V478" i="2"/>
  <c r="R478" i="2"/>
  <c r="Q479" i="2" a="1"/>
  <c r="Q479" i="2" s="1"/>
  <c r="F476" i="2"/>
  <c r="H476" i="2"/>
  <c r="G476" i="2"/>
  <c r="E476" i="2"/>
  <c r="D476" i="2"/>
  <c r="J476" i="2"/>
  <c r="I476" i="2"/>
  <c r="B477" i="2" a="1"/>
  <c r="B477" i="2" s="1"/>
  <c r="Y479" i="2" l="1"/>
  <c r="X479" i="2"/>
  <c r="W479" i="2"/>
  <c r="U479" i="2"/>
  <c r="S479" i="2"/>
  <c r="V479" i="2"/>
  <c r="R479" i="2"/>
  <c r="T479" i="2"/>
  <c r="Q480" i="2" a="1"/>
  <c r="Q480" i="2" s="1"/>
  <c r="D477" i="2"/>
  <c r="J477" i="2"/>
  <c r="I477" i="2"/>
  <c r="G477" i="2"/>
  <c r="F477" i="2"/>
  <c r="H477" i="2"/>
  <c r="E477" i="2"/>
  <c r="B478" i="2" a="1"/>
  <c r="B478" i="2" s="1"/>
  <c r="Y480" i="2" l="1"/>
  <c r="X480" i="2"/>
  <c r="W480" i="2"/>
  <c r="U480" i="2"/>
  <c r="T480" i="2"/>
  <c r="S480" i="2"/>
  <c r="R480" i="2"/>
  <c r="V480" i="2"/>
  <c r="Q481" i="2" a="1"/>
  <c r="Q481" i="2" s="1"/>
  <c r="J478" i="2"/>
  <c r="F478" i="2"/>
  <c r="D478" i="2"/>
  <c r="I478" i="2"/>
  <c r="H478" i="2"/>
  <c r="G478" i="2"/>
  <c r="E478" i="2"/>
  <c r="B479" i="2" a="1"/>
  <c r="B479" i="2" s="1"/>
  <c r="Y481" i="2" l="1"/>
  <c r="X481" i="2"/>
  <c r="W481" i="2"/>
  <c r="U481" i="2"/>
  <c r="S481" i="2"/>
  <c r="V481" i="2"/>
  <c r="T481" i="2"/>
  <c r="R481" i="2"/>
  <c r="Q482" i="2" a="1"/>
  <c r="Q482" i="2" s="1"/>
  <c r="H479" i="2"/>
  <c r="D479" i="2"/>
  <c r="J479" i="2"/>
  <c r="I479" i="2"/>
  <c r="G479" i="2"/>
  <c r="E479" i="2"/>
  <c r="F479" i="2"/>
  <c r="B480" i="2" a="1"/>
  <c r="B480" i="2" s="1"/>
  <c r="Y482" i="2" l="1"/>
  <c r="X482" i="2"/>
  <c r="W482" i="2"/>
  <c r="U482" i="2"/>
  <c r="T482" i="2"/>
  <c r="S482" i="2"/>
  <c r="R482" i="2"/>
  <c r="V482" i="2"/>
  <c r="Q483" i="2" a="1"/>
  <c r="Q483" i="2" s="1"/>
  <c r="F480" i="2"/>
  <c r="H480" i="2"/>
  <c r="G480" i="2"/>
  <c r="D480" i="2"/>
  <c r="J480" i="2"/>
  <c r="I480" i="2"/>
  <c r="E480" i="2"/>
  <c r="B481" i="2" a="1"/>
  <c r="B481" i="2" s="1"/>
  <c r="Y483" i="2" l="1"/>
  <c r="X483" i="2"/>
  <c r="W483" i="2"/>
  <c r="U483" i="2"/>
  <c r="S483" i="2"/>
  <c r="T483" i="2"/>
  <c r="R483" i="2"/>
  <c r="V483" i="2"/>
  <c r="Q484" i="2" a="1"/>
  <c r="Q484" i="2" s="1"/>
  <c r="D481" i="2"/>
  <c r="G481" i="2"/>
  <c r="F481" i="2"/>
  <c r="J481" i="2"/>
  <c r="I481" i="2"/>
  <c r="H481" i="2"/>
  <c r="E481" i="2"/>
  <c r="B482" i="2" a="1"/>
  <c r="B482" i="2" s="1"/>
  <c r="Y484" i="2" l="1"/>
  <c r="X484" i="2"/>
  <c r="W484" i="2"/>
  <c r="U484" i="2"/>
  <c r="T484" i="2"/>
  <c r="S484" i="2"/>
  <c r="R484" i="2"/>
  <c r="V484" i="2"/>
  <c r="Q485" i="2" a="1"/>
  <c r="Q485" i="2" s="1"/>
  <c r="J482" i="2"/>
  <c r="F482" i="2"/>
  <c r="E482" i="2"/>
  <c r="I482" i="2"/>
  <c r="H482" i="2"/>
  <c r="G482" i="2"/>
  <c r="D482" i="2"/>
  <c r="B483" i="2" a="1"/>
  <c r="B483" i="2" s="1"/>
  <c r="Y485" i="2" l="1"/>
  <c r="X485" i="2"/>
  <c r="W485" i="2"/>
  <c r="U485" i="2"/>
  <c r="S485" i="2"/>
  <c r="V485" i="2"/>
  <c r="T485" i="2"/>
  <c r="R485" i="2"/>
  <c r="Q486" i="2" a="1"/>
  <c r="Q486" i="2" s="1"/>
  <c r="H483" i="2"/>
  <c r="E483" i="2"/>
  <c r="D483" i="2"/>
  <c r="J483" i="2"/>
  <c r="I483" i="2"/>
  <c r="F483" i="2"/>
  <c r="G483" i="2"/>
  <c r="B484" i="2" a="1"/>
  <c r="B484" i="2" s="1"/>
  <c r="Y486" i="2" l="1"/>
  <c r="X486" i="2"/>
  <c r="W486" i="2"/>
  <c r="U486" i="2"/>
  <c r="T486" i="2"/>
  <c r="S486" i="2"/>
  <c r="V486" i="2"/>
  <c r="R486" i="2"/>
  <c r="Q487" i="2" a="1"/>
  <c r="Q487" i="2" s="1"/>
  <c r="F484" i="2"/>
  <c r="D484" i="2"/>
  <c r="J484" i="2"/>
  <c r="I484" i="2"/>
  <c r="H484" i="2"/>
  <c r="E484" i="2"/>
  <c r="G484" i="2"/>
  <c r="B485" i="2" a="1"/>
  <c r="B485" i="2" s="1"/>
  <c r="Y487" i="2" l="1"/>
  <c r="X487" i="2"/>
  <c r="W487" i="2"/>
  <c r="U487" i="2"/>
  <c r="S487" i="2"/>
  <c r="V487" i="2"/>
  <c r="T487" i="2"/>
  <c r="R487" i="2"/>
  <c r="Q488" i="2" a="1"/>
  <c r="Q488" i="2" s="1"/>
  <c r="D485" i="2"/>
  <c r="I485" i="2"/>
  <c r="H485" i="2"/>
  <c r="G485" i="2"/>
  <c r="E485" i="2"/>
  <c r="F485" i="2"/>
  <c r="J485" i="2"/>
  <c r="B486" i="2" a="1"/>
  <c r="B486" i="2" s="1"/>
  <c r="Y488" i="2" l="1"/>
  <c r="X488" i="2"/>
  <c r="W488" i="2"/>
  <c r="U488" i="2"/>
  <c r="T488" i="2"/>
  <c r="S488" i="2"/>
  <c r="V488" i="2"/>
  <c r="R488" i="2"/>
  <c r="Q489" i="2" a="1"/>
  <c r="Q489" i="2" s="1"/>
  <c r="J486" i="2"/>
  <c r="H486" i="2"/>
  <c r="G486" i="2"/>
  <c r="F486" i="2"/>
  <c r="D486" i="2"/>
  <c r="I486" i="2"/>
  <c r="E486" i="2"/>
  <c r="B487" i="2" a="1"/>
  <c r="B487" i="2" s="1"/>
  <c r="Y489" i="2" l="1"/>
  <c r="X489" i="2"/>
  <c r="W489" i="2"/>
  <c r="U489" i="2"/>
  <c r="S489" i="2"/>
  <c r="V489" i="2"/>
  <c r="T489" i="2"/>
  <c r="R489" i="2"/>
  <c r="Q490" i="2" a="1"/>
  <c r="Q490" i="2" s="1"/>
  <c r="H487" i="2"/>
  <c r="J487" i="2"/>
  <c r="G487" i="2"/>
  <c r="F487" i="2"/>
  <c r="E487" i="2"/>
  <c r="D487" i="2"/>
  <c r="I487" i="2"/>
  <c r="B488" i="2" a="1"/>
  <c r="B488" i="2" s="1"/>
  <c r="Y490" i="2" l="1"/>
  <c r="X490" i="2"/>
  <c r="W490" i="2"/>
  <c r="U490" i="2"/>
  <c r="T490" i="2"/>
  <c r="S490" i="2"/>
  <c r="V490" i="2"/>
  <c r="R490" i="2"/>
  <c r="Q491" i="2" a="1"/>
  <c r="Q491" i="2" s="1"/>
  <c r="F488" i="2"/>
  <c r="J488" i="2"/>
  <c r="I488" i="2"/>
  <c r="G488" i="2"/>
  <c r="D488" i="2"/>
  <c r="H488" i="2"/>
  <c r="E488" i="2"/>
  <c r="B489" i="2" a="1"/>
  <c r="B489" i="2" s="1"/>
  <c r="Y491" i="2" l="1"/>
  <c r="X491" i="2"/>
  <c r="W491" i="2"/>
  <c r="U491" i="2"/>
  <c r="S491" i="2"/>
  <c r="V491" i="2"/>
  <c r="T491" i="2"/>
  <c r="R491" i="2"/>
  <c r="Q492" i="2" a="1"/>
  <c r="Q492" i="2" s="1"/>
  <c r="D489" i="2"/>
  <c r="I489" i="2"/>
  <c r="H489" i="2"/>
  <c r="E489" i="2"/>
  <c r="J489" i="2"/>
  <c r="G489" i="2"/>
  <c r="F489" i="2"/>
  <c r="B490" i="2" a="1"/>
  <c r="B490" i="2" s="1"/>
  <c r="Y492" i="2" l="1"/>
  <c r="X492" i="2"/>
  <c r="W492" i="2"/>
  <c r="U492" i="2"/>
  <c r="T492" i="2"/>
  <c r="S492" i="2"/>
  <c r="V492" i="2"/>
  <c r="R492" i="2"/>
  <c r="Q493" i="2" a="1"/>
  <c r="Q493" i="2" s="1"/>
  <c r="J490" i="2"/>
  <c r="H490" i="2"/>
  <c r="G490" i="2"/>
  <c r="D490" i="2"/>
  <c r="F490" i="2"/>
  <c r="E490" i="2"/>
  <c r="I490" i="2"/>
  <c r="B491" i="2" a="1"/>
  <c r="B491" i="2" s="1"/>
  <c r="Y493" i="2" l="1"/>
  <c r="X493" i="2"/>
  <c r="W493" i="2"/>
  <c r="U493" i="2"/>
  <c r="S493" i="2"/>
  <c r="R493" i="2"/>
  <c r="T493" i="2"/>
  <c r="V493" i="2"/>
  <c r="Q494" i="2" a="1"/>
  <c r="Q494" i="2" s="1"/>
  <c r="H491" i="2"/>
  <c r="G491" i="2"/>
  <c r="F491" i="2"/>
  <c r="D491" i="2"/>
  <c r="I491" i="2"/>
  <c r="E491" i="2"/>
  <c r="J491" i="2"/>
  <c r="B492" i="2" a="1"/>
  <c r="B492" i="2" s="1"/>
  <c r="Y494" i="2" l="1"/>
  <c r="X494" i="2"/>
  <c r="W494" i="2"/>
  <c r="U494" i="2"/>
  <c r="T494" i="2"/>
  <c r="S494" i="2"/>
  <c r="V494" i="2"/>
  <c r="R494" i="2"/>
  <c r="Q495" i="2" a="1"/>
  <c r="Q495" i="2" s="1"/>
  <c r="F492" i="2"/>
  <c r="G492" i="2"/>
  <c r="E492" i="2"/>
  <c r="J492" i="2"/>
  <c r="I492" i="2"/>
  <c r="H492" i="2"/>
  <c r="D492" i="2"/>
  <c r="B493" i="2" a="1"/>
  <c r="B493" i="2" s="1"/>
  <c r="Y495" i="2" l="1"/>
  <c r="X495" i="2"/>
  <c r="W495" i="2"/>
  <c r="U495" i="2"/>
  <c r="S495" i="2"/>
  <c r="V495" i="2"/>
  <c r="T495" i="2"/>
  <c r="R495" i="2"/>
  <c r="Q496" i="2" a="1"/>
  <c r="Q496" i="2" s="1"/>
  <c r="D493" i="2"/>
  <c r="F493" i="2"/>
  <c r="E493" i="2"/>
  <c r="J493" i="2"/>
  <c r="I493" i="2"/>
  <c r="H493" i="2"/>
  <c r="G493" i="2"/>
  <c r="B494" i="2" a="1"/>
  <c r="B494" i="2" s="1"/>
  <c r="Y496" i="2" l="1"/>
  <c r="X496" i="2"/>
  <c r="W496" i="2"/>
  <c r="U496" i="2"/>
  <c r="T496" i="2"/>
  <c r="S496" i="2"/>
  <c r="R496" i="2"/>
  <c r="V496" i="2"/>
  <c r="Q497" i="2" a="1"/>
  <c r="Q497" i="2" s="1"/>
  <c r="J494" i="2"/>
  <c r="E494" i="2"/>
  <c r="D494" i="2"/>
  <c r="I494" i="2"/>
  <c r="G494" i="2"/>
  <c r="F494" i="2"/>
  <c r="H494" i="2"/>
  <c r="B495" i="2" a="1"/>
  <c r="B495" i="2" s="1"/>
  <c r="Y497" i="2" l="1"/>
  <c r="X497" i="2"/>
  <c r="W497" i="2"/>
  <c r="U497" i="2"/>
  <c r="S497" i="2"/>
  <c r="V497" i="2"/>
  <c r="T497" i="2"/>
  <c r="R497" i="2"/>
  <c r="Q498" i="2" a="1"/>
  <c r="Q498" i="2" s="1"/>
  <c r="H495" i="2"/>
  <c r="D495" i="2"/>
  <c r="J495" i="2"/>
  <c r="I495" i="2"/>
  <c r="G495" i="2"/>
  <c r="F495" i="2"/>
  <c r="E495" i="2"/>
  <c r="B496" i="2" a="1"/>
  <c r="B496" i="2" s="1"/>
  <c r="Y498" i="2" l="1"/>
  <c r="X498" i="2"/>
  <c r="W498" i="2"/>
  <c r="U498" i="2"/>
  <c r="T498" i="2"/>
  <c r="S498" i="2"/>
  <c r="V498" i="2"/>
  <c r="R498" i="2"/>
  <c r="Q499" i="2" a="1"/>
  <c r="Q499" i="2" s="1"/>
  <c r="F496" i="2"/>
  <c r="I496" i="2"/>
  <c r="H496" i="2"/>
  <c r="G496" i="2"/>
  <c r="E496" i="2"/>
  <c r="D496" i="2"/>
  <c r="J496" i="2"/>
  <c r="B497" i="2" a="1"/>
  <c r="B497" i="2" s="1"/>
  <c r="Y499" i="2" l="1"/>
  <c r="X499" i="2"/>
  <c r="W499" i="2"/>
  <c r="U499" i="2"/>
  <c r="S499" i="2"/>
  <c r="T499" i="2"/>
  <c r="R499" i="2"/>
  <c r="V499" i="2"/>
  <c r="Q500" i="2" a="1"/>
  <c r="Q500" i="2" s="1"/>
  <c r="D497" i="2"/>
  <c r="J497" i="2"/>
  <c r="H497" i="2"/>
  <c r="G497" i="2"/>
  <c r="F497" i="2"/>
  <c r="E497" i="2"/>
  <c r="I497" i="2"/>
  <c r="B498" i="2" a="1"/>
  <c r="B498" i="2" s="1"/>
  <c r="Y500" i="2" l="1"/>
  <c r="X500" i="2"/>
  <c r="W500" i="2"/>
  <c r="U500" i="2"/>
  <c r="T500" i="2"/>
  <c r="S500" i="2"/>
  <c r="V500" i="2"/>
  <c r="R500" i="2"/>
  <c r="Q501" i="2" a="1"/>
  <c r="Q501" i="2" s="1"/>
  <c r="J498" i="2"/>
  <c r="I498" i="2"/>
  <c r="G498" i="2"/>
  <c r="F498" i="2"/>
  <c r="E498" i="2"/>
  <c r="D498" i="2"/>
  <c r="H498" i="2"/>
  <c r="B499" i="2" a="1"/>
  <c r="B499" i="2" s="1"/>
  <c r="Y501" i="2" l="1"/>
  <c r="X501" i="2"/>
  <c r="W501" i="2"/>
  <c r="U501" i="2"/>
  <c r="S501" i="2"/>
  <c r="V501" i="2"/>
  <c r="T501" i="2"/>
  <c r="R501" i="2"/>
  <c r="Q502" i="2" a="1"/>
  <c r="Q502" i="2" s="1"/>
  <c r="H499" i="2"/>
  <c r="I499" i="2"/>
  <c r="F499" i="2"/>
  <c r="D499" i="2"/>
  <c r="J499" i="2"/>
  <c r="E499" i="2"/>
  <c r="G499" i="2"/>
  <c r="B500" i="2" a="1"/>
  <c r="B500" i="2" s="1"/>
  <c r="Y502" i="2" l="1"/>
  <c r="X502" i="2"/>
  <c r="X2" i="2" s="1"/>
  <c r="G5" i="5" s="1"/>
  <c r="W502" i="2"/>
  <c r="W2" i="2" s="1"/>
  <c r="F5" i="5" s="1"/>
  <c r="U502" i="2"/>
  <c r="U2" i="2" s="1"/>
  <c r="D5" i="5" s="1"/>
  <c r="T502" i="2"/>
  <c r="T2" i="2" s="1"/>
  <c r="C5" i="5" s="1"/>
  <c r="S502" i="2"/>
  <c r="V502" i="2"/>
  <c r="V2" i="2" s="1"/>
  <c r="E5" i="5" s="1"/>
  <c r="R502" i="2"/>
  <c r="R2" i="2" s="1"/>
  <c r="A5" i="5" s="1"/>
  <c r="Y2" i="2"/>
  <c r="H5" i="5" s="1"/>
  <c r="S2" i="2"/>
  <c r="B5" i="5" s="1"/>
  <c r="F500" i="2"/>
  <c r="H500" i="2"/>
  <c r="E500" i="2"/>
  <c r="D500" i="2"/>
  <c r="G500" i="2"/>
  <c r="I500" i="2"/>
  <c r="J500" i="2"/>
  <c r="B501" i="2" a="1"/>
  <c r="B501" i="2" s="1"/>
  <c r="A5" i="1" l="1"/>
  <c r="E5" i="1"/>
  <c r="F5" i="1"/>
  <c r="G5" i="1"/>
  <c r="D5" i="1"/>
  <c r="B5" i="1"/>
  <c r="H5" i="1"/>
  <c r="C5" i="1"/>
  <c r="D501" i="2"/>
  <c r="G501" i="2"/>
  <c r="J501" i="2"/>
  <c r="F501" i="2"/>
  <c r="H501" i="2"/>
  <c r="E501" i="2"/>
  <c r="I501" i="2"/>
  <c r="B502" i="2" a="1"/>
  <c r="B502" i="2" s="1"/>
  <c r="J502" i="2" l="1"/>
  <c r="G502" i="2"/>
  <c r="F502" i="2"/>
  <c r="D502" i="2"/>
  <c r="I502" i="2"/>
  <c r="H502" i="2"/>
  <c r="E502" i="2"/>
  <c r="C18" i="2" l="1"/>
  <c r="C17" i="2"/>
  <c r="C14" i="2"/>
  <c r="C12" i="2"/>
  <c r="C10" i="2"/>
  <c r="C8" i="2"/>
  <c r="C19" i="2"/>
  <c r="C16" i="2"/>
  <c r="C15" i="2"/>
  <c r="C13" i="2"/>
  <c r="C11" i="2"/>
  <c r="C9" i="2"/>
  <c r="C7" i="2"/>
  <c r="C20" i="2"/>
  <c r="C21" i="2"/>
  <c r="C22" i="2"/>
  <c r="C23" i="2"/>
  <c r="C24" i="2"/>
  <c r="C25" i="2"/>
  <c r="C26" i="2"/>
  <c r="C27" i="2"/>
  <c r="C28" i="2"/>
  <c r="C29" i="2"/>
  <c r="C31" i="2"/>
  <c r="C30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" i="2"/>
  <c r="C6" i="2"/>
  <c r="C54" i="2"/>
  <c r="C55" i="2"/>
  <c r="C4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J2" i="2" l="1"/>
  <c r="H3" i="5" s="1"/>
  <c r="I2" i="2"/>
  <c r="G3" i="5" s="1"/>
  <c r="H2" i="2"/>
  <c r="F3" i="5" s="1"/>
  <c r="C2" i="2"/>
  <c r="A3" i="5" s="1"/>
  <c r="G2" i="2"/>
  <c r="E3" i="5" s="1"/>
  <c r="F2" i="2"/>
  <c r="D3" i="5" s="1"/>
  <c r="E2" i="2"/>
  <c r="C3" i="5" s="1"/>
  <c r="D2" i="2"/>
  <c r="B3" i="5" s="1"/>
  <c r="C3" i="1" l="1"/>
  <c r="D3" i="1"/>
  <c r="E3" i="1"/>
  <c r="B3" i="1"/>
  <c r="A3" i="1"/>
  <c r="F3" i="1"/>
  <c r="G3" i="1"/>
  <c r="H3" i="1"/>
</calcChain>
</file>

<file path=xl/sharedStrings.xml><?xml version="1.0" encoding="utf-8"?>
<sst xmlns="http://schemas.openxmlformats.org/spreadsheetml/2006/main" count="4526" uniqueCount="1567">
  <si>
    <t>Start Date</t>
  </si>
  <si>
    <t>End Date</t>
  </si>
  <si>
    <t>Restaurant Name</t>
  </si>
  <si>
    <t>Address</t>
  </si>
  <si>
    <t>Phone</t>
  </si>
  <si>
    <t>City</t>
  </si>
  <si>
    <t>State</t>
  </si>
  <si>
    <t>Zip Code</t>
  </si>
  <si>
    <t>Market</t>
  </si>
  <si>
    <t>Area</t>
  </si>
  <si>
    <t>Website</t>
  </si>
  <si>
    <t>Spon</t>
  </si>
  <si>
    <t>Stars</t>
  </si>
  <si>
    <t>Rev</t>
  </si>
  <si>
    <t>Out</t>
  </si>
  <si>
    <t>Bar</t>
  </si>
  <si>
    <t>Phone2</t>
  </si>
  <si>
    <t>Unique List</t>
  </si>
  <si>
    <t>Address2</t>
  </si>
  <si>
    <t>Start</t>
  </si>
  <si>
    <t>End</t>
  </si>
  <si>
    <t>http://www.</t>
  </si>
  <si>
    <t>https://www.</t>
  </si>
  <si>
    <t>www.</t>
  </si>
  <si>
    <t>.com</t>
  </si>
  <si>
    <t>.com/</t>
  </si>
  <si>
    <t>.net</t>
  </si>
  <si>
    <t>.net/</t>
  </si>
  <si>
    <t>.biz</t>
  </si>
  <si>
    <t>.biz/</t>
  </si>
  <si>
    <t>.org</t>
  </si>
  <si>
    <t>.org/</t>
  </si>
  <si>
    <t>2 Rdup</t>
  </si>
  <si>
    <t>3 Rdup</t>
  </si>
  <si>
    <t>4 Rdup</t>
  </si>
  <si>
    <t>5 Rdup</t>
  </si>
  <si>
    <t>6 Rdup</t>
  </si>
  <si>
    <t>7 Rdup</t>
  </si>
  <si>
    <t>8 Rdup</t>
  </si>
  <si>
    <t>9 + Rdup</t>
  </si>
  <si>
    <t>2 Pdup</t>
  </si>
  <si>
    <t>3 Pdup</t>
  </si>
  <si>
    <t>4 Pdup</t>
  </si>
  <si>
    <t>5 Pdup</t>
  </si>
  <si>
    <t>6 Pdup</t>
  </si>
  <si>
    <t>7 Pdup</t>
  </si>
  <si>
    <t>8 Pdup</t>
  </si>
  <si>
    <t>9 + Pdup</t>
  </si>
  <si>
    <t>&lt;Restaurant Duplicates</t>
  </si>
  <si>
    <t>&lt;Phone # Duplicates</t>
  </si>
  <si>
    <t>N</t>
  </si>
  <si>
    <t>BW</t>
  </si>
  <si>
    <t>Bangkok Haus Restaurant Helen</t>
  </si>
  <si>
    <t>706-878-7788</t>
  </si>
  <si>
    <t>707 Edelweisse Strasse</t>
  </si>
  <si>
    <t>Helen</t>
  </si>
  <si>
    <t>GA</t>
  </si>
  <si>
    <t>Y</t>
  </si>
  <si>
    <t>F</t>
  </si>
  <si>
    <t>Mully's Nacoochee Grill</t>
  </si>
  <si>
    <t>706-878-1020</t>
  </si>
  <si>
    <t>7277 S Main St</t>
  </si>
  <si>
    <t>http://www.mullysnacoocheegrill.com</t>
  </si>
  <si>
    <t>Clyde's Table and Tavern</t>
  </si>
  <si>
    <t>706-607-8707</t>
  </si>
  <si>
    <t>5 E Jarrard St</t>
  </si>
  <si>
    <t>Cleveland</t>
  </si>
  <si>
    <t>https://www.clydestableandtavern.com</t>
  </si>
  <si>
    <t>Harvest Habersham</t>
  </si>
  <si>
    <t>706-754-0056</t>
  </si>
  <si>
    <t>2220 Ga Hwy 17 Sautee</t>
  </si>
  <si>
    <t>https://www.harvesthabersham.com</t>
  </si>
  <si>
    <t>riverside tavern at turners corner</t>
  </si>
  <si>
    <t>706-865-0190</t>
  </si>
  <si>
    <t>10 Turner's Corner Rd</t>
  </si>
  <si>
    <t>https://www.riversidetavernturnerscorner.com</t>
  </si>
  <si>
    <t>Nacoochee Pub &amp; Grub</t>
  </si>
  <si>
    <t>https://pubngrub.biz</t>
  </si>
  <si>
    <t>Sautee Nacoochee</t>
  </si>
  <si>
    <t>706-348-8909</t>
  </si>
  <si>
    <t>5012 Helen Hwy</t>
  </si>
  <si>
    <t>Cowboys And Angels</t>
  </si>
  <si>
    <t>http://cowboysangels.net</t>
  </si>
  <si>
    <t>60 Chattahoochee St Ste 303</t>
  </si>
  <si>
    <t>706-878-3433</t>
  </si>
  <si>
    <t>Rib Country BBQ - Cleveland</t>
  </si>
  <si>
    <t>http://www.ribcountrybbq.com</t>
  </si>
  <si>
    <t>706-865-1119</t>
  </si>
  <si>
    <t>2652 Hwy 129 S</t>
  </si>
  <si>
    <t>Nacoochee Village Tavern &amp; Pizzeria</t>
  </si>
  <si>
    <t>http://villagetavernpizza.com</t>
  </si>
  <si>
    <t>706-878-0199</t>
  </si>
  <si>
    <t>7275 S Main St</t>
  </si>
  <si>
    <t>Bodensee Restaurant</t>
  </si>
  <si>
    <t>706-878-1026</t>
  </si>
  <si>
    <t>64 Munich Strasse</t>
  </si>
  <si>
    <t>https://bodenseerestaurant.com</t>
  </si>
  <si>
    <t>Dottie's Kitchen</t>
  </si>
  <si>
    <t>706-878-3311</t>
  </si>
  <si>
    <t>8287 S Main St</t>
  </si>
  <si>
    <t>Chattahoochee Dog Haus</t>
  </si>
  <si>
    <t>706-878-1044</t>
  </si>
  <si>
    <t>8016 S Main St</t>
  </si>
  <si>
    <t>Bigg Daddys Restaurant &amp; Tavern</t>
  </si>
  <si>
    <t>http://www.biggdaddys.com</t>
  </si>
  <si>
    <t>706-878-2739</t>
  </si>
  <si>
    <t>807 Edelweiss Strasse</t>
  </si>
  <si>
    <t>Hofer's Bakery &amp; Café</t>
  </si>
  <si>
    <t>http://www.hofers.com</t>
  </si>
  <si>
    <t>706-878-8200</t>
  </si>
  <si>
    <t>8758 N Main St</t>
  </si>
  <si>
    <t>Sky Bar</t>
  </si>
  <si>
    <t>706-878-2200</t>
  </si>
  <si>
    <t>688 Bahn Innsbruck Valhalla Resort Hotel</t>
  </si>
  <si>
    <t>https://valhallaresorthotel.com</t>
  </si>
  <si>
    <t>Alpine Brew Deck</t>
  </si>
  <si>
    <t>https://alpinebrewdeck.com</t>
  </si>
  <si>
    <t>11 River St</t>
  </si>
  <si>
    <t>706-878-7293</t>
  </si>
  <si>
    <t>Hofbrauhaus Restaurant and GI Germany Pub</t>
  </si>
  <si>
    <t>http://hofbrauhaushelenga.com</t>
  </si>
  <si>
    <t>9001 N Main St</t>
  </si>
  <si>
    <t>706-878-2248</t>
  </si>
  <si>
    <t>Sylvan Valley Lodge and Cellars</t>
  </si>
  <si>
    <t>706-865-7371</t>
  </si>
  <si>
    <t>747 Duncan Bridge Rd</t>
  </si>
  <si>
    <t>https://www.sylvanvalleylodge.com</t>
  </si>
  <si>
    <t>Brickhouse Burgers, Pizza &amp; Pasta</t>
  </si>
  <si>
    <t>706-878-7053</t>
  </si>
  <si>
    <t>8769 N Main St</t>
  </si>
  <si>
    <t>Old Bavaria Inn Restaurant</t>
  </si>
  <si>
    <t>https://rb.gy/ds7ege</t>
  </si>
  <si>
    <t>8619 N Main St</t>
  </si>
  <si>
    <t>706-878-3729</t>
  </si>
  <si>
    <t>Sheilah's Village Market</t>
  </si>
  <si>
    <t>706-878-0099</t>
  </si>
  <si>
    <t>2454 Ga 17</t>
  </si>
  <si>
    <t>https://www.sheilahsvillagemarket.com</t>
  </si>
  <si>
    <t>Caledonia Dining Room @ Valhalla Resort Hotel</t>
  </si>
  <si>
    <t>688 Bahn Innsbruck</t>
  </si>
  <si>
    <t>King Ludwigs Biergarten</t>
  </si>
  <si>
    <t>706-878-0008</t>
  </si>
  <si>
    <t>8660 N Main St Ste 1</t>
  </si>
  <si>
    <t>Javis Mexican grill and tavern</t>
  </si>
  <si>
    <t>http://javisgrill.com</t>
  </si>
  <si>
    <t>154 Wilford Ash Sr Pkwy</t>
  </si>
  <si>
    <t>706-865-0411</t>
  </si>
  <si>
    <t>Two Tire Tavern</t>
  </si>
  <si>
    <t>706-878-1002</t>
  </si>
  <si>
    <t>8735 N Main St</t>
  </si>
  <si>
    <t>The Troll Tavern</t>
  </si>
  <si>
    <t>http://www.trolltavern.com</t>
  </si>
  <si>
    <t>706-878-3117</t>
  </si>
  <si>
    <t>8590 N Main St</t>
  </si>
  <si>
    <t>Paul's Steakhouse</t>
  </si>
  <si>
    <t>http://www.paulssteakhouse.com</t>
  </si>
  <si>
    <t>8537 S Main St</t>
  </si>
  <si>
    <t>706-878-2468</t>
  </si>
  <si>
    <t>https://theheidelberghelen.com</t>
  </si>
  <si>
    <t>706-878-0061</t>
  </si>
  <si>
    <t>8660 N Main St</t>
  </si>
  <si>
    <t>The Heidelberg</t>
  </si>
  <si>
    <t>Spice 55</t>
  </si>
  <si>
    <t>http://www.Spice55.net</t>
  </si>
  <si>
    <t>705 Brucken Strasse</t>
  </si>
  <si>
    <t>706-878-3447</t>
  </si>
  <si>
    <t>Cafe International</t>
  </si>
  <si>
    <t>706-878-3102</t>
  </si>
  <si>
    <t>8546 S Main St</t>
  </si>
  <si>
    <t>La Cabana Mexican Restaurant</t>
  </si>
  <si>
    <t>706-878-3456</t>
  </si>
  <si>
    <t>707 Edelweiss Strasse St</t>
  </si>
  <si>
    <t>Paul's Margarita Deck</t>
  </si>
  <si>
    <t>https://paulssteakhouse.com</t>
  </si>
  <si>
    <t>706-878-5728</t>
  </si>
  <si>
    <t>Hogpen Gap Grill</t>
  </si>
  <si>
    <t>706-878-1822</t>
  </si>
  <si>
    <t>8735 Main St</t>
  </si>
  <si>
    <t>La Cabana Express</t>
  </si>
  <si>
    <t>8520 S Main St</t>
  </si>
  <si>
    <t>706-878-8412</t>
  </si>
  <si>
    <t>Viele Margaritas</t>
  </si>
  <si>
    <t>http://www.vielemargaritas.com</t>
  </si>
  <si>
    <t>706-878-5360</t>
  </si>
  <si>
    <t>Best Bar &amp; Grill</t>
  </si>
  <si>
    <t>706-878-2291</t>
  </si>
  <si>
    <t>7934 S Main St</t>
  </si>
  <si>
    <t>The Attic</t>
  </si>
  <si>
    <t>706-956-6684</t>
  </si>
  <si>
    <t>1344 Washington St</t>
  </si>
  <si>
    <t>Clarkesville</t>
  </si>
  <si>
    <t>https://www.theatticrestaurant.us</t>
  </si>
  <si>
    <t>The Copper Pot</t>
  </si>
  <si>
    <t>706-839-1300</t>
  </si>
  <si>
    <t>135 Grant St</t>
  </si>
  <si>
    <t>http://www.thecopperpotrestaurant.com</t>
  </si>
  <si>
    <t>Your Pie - Clarkesville</t>
  </si>
  <si>
    <t>https://yourpie.com</t>
  </si>
  <si>
    <t>706-754-5377</t>
  </si>
  <si>
    <t>1406 Washington St</t>
  </si>
  <si>
    <t>Hawg Wild BBQ &amp; Catfish House</t>
  </si>
  <si>
    <t>http://www.hawgwildbbq.com</t>
  </si>
  <si>
    <t>515 Grant St</t>
  </si>
  <si>
    <t>706-754-4323</t>
  </si>
  <si>
    <t>Grant Street Grill</t>
  </si>
  <si>
    <t>706-839-7467</t>
  </si>
  <si>
    <t>583 Grant St</t>
  </si>
  <si>
    <t>http://ww01.grantstreetgrill.com</t>
  </si>
  <si>
    <t>Fresco's Restaurant</t>
  </si>
  <si>
    <t>706-754-1228</t>
  </si>
  <si>
    <t>1429 Washington St</t>
  </si>
  <si>
    <t>Chicago's Pizza</t>
  </si>
  <si>
    <t>706-839-1400</t>
  </si>
  <si>
    <t>879 Historic 441 Hwy</t>
  </si>
  <si>
    <t>Demorest</t>
  </si>
  <si>
    <t>http://chicagospizzademorest.com</t>
  </si>
  <si>
    <t>El Jinete Mexican Restaurant</t>
  </si>
  <si>
    <t>706-839-1907</t>
  </si>
  <si>
    <t>345 W Louise St</t>
  </si>
  <si>
    <t>http://eljinetemexicanrestaurant.com</t>
  </si>
  <si>
    <t>706-894-1576</t>
  </si>
  <si>
    <t>278 Carpenters Cove Ln</t>
  </si>
  <si>
    <t>Cornelia</t>
  </si>
  <si>
    <t>LongHorn Steakhouse</t>
  </si>
  <si>
    <t>https://LongHornSteakhouse.com</t>
  </si>
  <si>
    <t>Fortify Kitchen and Bar</t>
  </si>
  <si>
    <t>http://www.fortifyclayton.com</t>
  </si>
  <si>
    <t>706-782-0050</t>
  </si>
  <si>
    <t>69 N Main St</t>
  </si>
  <si>
    <t>Clayton</t>
  </si>
  <si>
    <t>Universal Joint</t>
  </si>
  <si>
    <t>http://ujclayton.com</t>
  </si>
  <si>
    <t>109 N Main St</t>
  </si>
  <si>
    <t>706-782-7116</t>
  </si>
  <si>
    <t>Clayton Café</t>
  </si>
  <si>
    <t>706-212-2233</t>
  </si>
  <si>
    <t>50 N Main St</t>
  </si>
  <si>
    <t>https://theclaytoncafega.com</t>
  </si>
  <si>
    <t>Fortify Pi</t>
  </si>
  <si>
    <t>706-782-0079</t>
  </si>
  <si>
    <t>69 N Main St Ste A</t>
  </si>
  <si>
    <t>Bella's</t>
  </si>
  <si>
    <t>706-960-9185</t>
  </si>
  <si>
    <t>92 Plaza Way</t>
  </si>
  <si>
    <t>Mama Gs Italian Restaurant</t>
  </si>
  <si>
    <t>http://loveisgoodfood.net</t>
  </si>
  <si>
    <t>777 Hwy 441 S</t>
  </si>
  <si>
    <t>706-782-9565</t>
  </si>
  <si>
    <t>Manrique's Mexican Restaurant</t>
  </si>
  <si>
    <t>706-782-5815</t>
  </si>
  <si>
    <t>611 Hwy 441 S</t>
  </si>
  <si>
    <t>Wildcat Grill</t>
  </si>
  <si>
    <t>706-212-4116</t>
  </si>
  <si>
    <t>401 Country Club Dr</t>
  </si>
  <si>
    <t>La Pachanga</t>
  </si>
  <si>
    <t>706-782-7247</t>
  </si>
  <si>
    <t>Highway 441</t>
  </si>
  <si>
    <t>Pizza Hut</t>
  </si>
  <si>
    <t>http://pizzahut.com</t>
  </si>
  <si>
    <t>706-782-2111</t>
  </si>
  <si>
    <t>248 Highway 441</t>
  </si>
  <si>
    <t>Bratzeit</t>
  </si>
  <si>
    <t>706-867-7741</t>
  </si>
  <si>
    <t>77A Memorial Dr</t>
  </si>
  <si>
    <t>Dahlonega</t>
  </si>
  <si>
    <t>Capers on the Square</t>
  </si>
  <si>
    <t>https://capersdahlonega.com</t>
  </si>
  <si>
    <t>84 N Public Square</t>
  </si>
  <si>
    <t>706-867-0070</t>
  </si>
  <si>
    <t>Trattoria di Montaluce</t>
  </si>
  <si>
    <t>https://www.montaluce.com</t>
  </si>
  <si>
    <t>501 Hightower Church Rd</t>
  </si>
  <si>
    <t>Montaluce Winery &amp; Restaurant</t>
  </si>
  <si>
    <t>706-867-4060</t>
  </si>
  <si>
    <t>Grapevine's Casual Italian Dining</t>
  </si>
  <si>
    <t>706-864-0280</t>
  </si>
  <si>
    <t>51 N Grove St</t>
  </si>
  <si>
    <t>Yahoola Creek Grill</t>
  </si>
  <si>
    <t>706-482-2200</t>
  </si>
  <si>
    <t>1810 S Chestatee St</t>
  </si>
  <si>
    <t>https://yahoolacreekgrill.com</t>
  </si>
  <si>
    <t>Shenanigans</t>
  </si>
  <si>
    <t>706-482-0114</t>
  </si>
  <si>
    <t>87 N Chestatee St</t>
  </si>
  <si>
    <t>https://www.theshenaniganspub.com</t>
  </si>
  <si>
    <t>Wolf Mountain Vineyards</t>
  </si>
  <si>
    <t>706-867-9862</t>
  </si>
  <si>
    <t>180 Wolf Mountain Trl</t>
  </si>
  <si>
    <t>http://www.wolfmountainvineyards.com</t>
  </si>
  <si>
    <t>Bourbon Street Grille</t>
  </si>
  <si>
    <t>706-864-0086</t>
  </si>
  <si>
    <t>90 Public Square N</t>
  </si>
  <si>
    <t>https://www.thebourbonstreetgrille.com</t>
  </si>
  <si>
    <t>Spirits Tavern</t>
  </si>
  <si>
    <t>http://www.spirits-tavern.com</t>
  </si>
  <si>
    <t>19 E Main St Ste D</t>
  </si>
  <si>
    <t>706-482-0580</t>
  </si>
  <si>
    <t>Olive Garden Italian Restaurant</t>
  </si>
  <si>
    <t>https://OliveGarden.com</t>
  </si>
  <si>
    <t>706-525-7199</t>
  </si>
  <si>
    <t>Dawsonville</t>
  </si>
  <si>
    <t>15 Wallace Blvd</t>
  </si>
  <si>
    <t>795 Hwy 400 S</t>
  </si>
  <si>
    <t>706-265-2007</t>
  </si>
  <si>
    <t>Hickory Prime BBQ</t>
  </si>
  <si>
    <t>http://hickoryprimesbbq.com</t>
  </si>
  <si>
    <t>706-864-9472</t>
  </si>
  <si>
    <t>1724 Morrison Moore Pkwy Ste A</t>
  </si>
  <si>
    <t>Pueblos Mexican Cuisine</t>
  </si>
  <si>
    <t>706-867-7155</t>
  </si>
  <si>
    <t>82 E Main St</t>
  </si>
  <si>
    <t>https://www.pueblosmexicancuisine.com</t>
  </si>
  <si>
    <t>Johnny B's Beef-N-Brew</t>
  </si>
  <si>
    <t>706-864-2400</t>
  </si>
  <si>
    <t>438 W Main St</t>
  </si>
  <si>
    <t>Your Pie</t>
  </si>
  <si>
    <t>340 Walmart Way</t>
  </si>
  <si>
    <t>706-867-0144</t>
  </si>
  <si>
    <t>The Crimson Moon</t>
  </si>
  <si>
    <t>http://www.thecrimsonmoon.com</t>
  </si>
  <si>
    <t>706-864-3982</t>
  </si>
  <si>
    <t>24 N Park St</t>
  </si>
  <si>
    <t>Gustavo's Pizzeria</t>
  </si>
  <si>
    <t>706-864-2366</t>
  </si>
  <si>
    <t>16 Public Sq S</t>
  </si>
  <si>
    <t>Rooster's Café</t>
  </si>
  <si>
    <t>http://www.roosterscafe.net</t>
  </si>
  <si>
    <t>89 Long Branch Rd</t>
  </si>
  <si>
    <t>706-867-0244</t>
  </si>
  <si>
    <t>El Jimador</t>
  </si>
  <si>
    <t>706-864-9152</t>
  </si>
  <si>
    <t>91 W Main St</t>
  </si>
  <si>
    <t>Palapas Bar And Grill</t>
  </si>
  <si>
    <t>678-771-8091</t>
  </si>
  <si>
    <t>3647 Browns Bridge Rd Ste 106B</t>
  </si>
  <si>
    <t>Cumming</t>
  </si>
  <si>
    <t>https://www.palapasbarandgrill.com</t>
  </si>
  <si>
    <t>Danilo's Southern Kitchen</t>
  </si>
  <si>
    <t>678-632-1632</t>
  </si>
  <si>
    <t>https://southernkitchenatl.com</t>
  </si>
  <si>
    <t>Taqueria Tsunami</t>
  </si>
  <si>
    <t>http://www.taqueriatsunami.com</t>
  </si>
  <si>
    <t>106 Spring St SE Ste 160</t>
  </si>
  <si>
    <t>Gainesville</t>
  </si>
  <si>
    <t>678-310-1149</t>
  </si>
  <si>
    <t>Recess Southern Gastro Pub</t>
  </si>
  <si>
    <t>http://recesspub.com</t>
  </si>
  <si>
    <t>118 Bradford St NW</t>
  </si>
  <si>
    <t>678-450-0444</t>
  </si>
  <si>
    <t>Luna's Restaurant</t>
  </si>
  <si>
    <t>http://www.lunas.com</t>
  </si>
  <si>
    <t>770-531-0848</t>
  </si>
  <si>
    <t>200 Main St SW Ste 102</t>
  </si>
  <si>
    <t>Zen Ramen &amp; Sushi Burrito</t>
  </si>
  <si>
    <t>678-696-5739</t>
  </si>
  <si>
    <t>115 Washington St SE</t>
  </si>
  <si>
    <t>2 Dog</t>
  </si>
  <si>
    <t>http://www.2dogrestaurant.com</t>
  </si>
  <si>
    <t>317 Spring St SE</t>
  </si>
  <si>
    <t>770-287-8384</t>
  </si>
  <si>
    <t>Cotto Modern Italian</t>
  </si>
  <si>
    <t>http://www.cottoitalian.com</t>
  </si>
  <si>
    <t>678-310-2071</t>
  </si>
  <si>
    <t>106 Spring St Ste 100</t>
  </si>
  <si>
    <t>The Inked Pig</t>
  </si>
  <si>
    <t>https://www.theinkedpig.com</t>
  </si>
  <si>
    <t>678-696-5611</t>
  </si>
  <si>
    <t>893 Main St SW</t>
  </si>
  <si>
    <t>YellowFin</t>
  </si>
  <si>
    <t>http://www.yellowfingv.com</t>
  </si>
  <si>
    <t>120 Bradford St NW</t>
  </si>
  <si>
    <t>378-450-4225</t>
  </si>
  <si>
    <t>Avocados Restaurant</t>
  </si>
  <si>
    <t>http://avocadoseats.com</t>
  </si>
  <si>
    <t>109 Bradford St SE</t>
  </si>
  <si>
    <t>770-532-0001</t>
  </si>
  <si>
    <t>Alcapurria’s Spot</t>
  </si>
  <si>
    <t>678-847-7031</t>
  </si>
  <si>
    <t>475 Pleasant Hill Rd Ste 115</t>
  </si>
  <si>
    <t>Lilburn</t>
  </si>
  <si>
    <t>Scott's Downtown</t>
  </si>
  <si>
    <t>770-536-1111</t>
  </si>
  <si>
    <t>131 Bradford St NW</t>
  </si>
  <si>
    <t>http://www.scottsonthesquare.com</t>
  </si>
  <si>
    <t>ChopBlock Food &amp; Spirits</t>
  </si>
  <si>
    <t>https://chophouseandclub.com</t>
  </si>
  <si>
    <t>110 Main St SW</t>
  </si>
  <si>
    <t>470-252-5016</t>
  </si>
  <si>
    <t>Atlas Pizza</t>
  </si>
  <si>
    <t>http://www.atlaspizza.org</t>
  </si>
  <si>
    <t>104 Washington St NW</t>
  </si>
  <si>
    <t>770-531-1144</t>
  </si>
  <si>
    <t>Bluefin Hibachi &amp; Sushi</t>
  </si>
  <si>
    <t>http://bluefingainesville.com</t>
  </si>
  <si>
    <t>678-999-4392</t>
  </si>
  <si>
    <t>1642 Park Hill Dr</t>
  </si>
  <si>
    <t>Poor Richard's Restaurant</t>
  </si>
  <si>
    <t>770-532-0499</t>
  </si>
  <si>
    <t>1702 Park Hill Dr</t>
  </si>
  <si>
    <t>Fish Tales Lakeside Grille</t>
  </si>
  <si>
    <t>770-967-3775</t>
  </si>
  <si>
    <t>6330 Mitchell St</t>
  </si>
  <si>
    <t>Flowery Branch</t>
  </si>
  <si>
    <t>https://www.fishtaleslakelanier.com</t>
  </si>
  <si>
    <t>Eat at Thai</t>
  </si>
  <si>
    <t>https://www.eatatthaiga.com</t>
  </si>
  <si>
    <t>975 Dawsonville Hwy Ste 7</t>
  </si>
  <si>
    <t>770-287-8811</t>
  </si>
  <si>
    <t>El Sombrero Mexican Grill &amp; Cantina</t>
  </si>
  <si>
    <t>1705 Browns Bridge Rd</t>
  </si>
  <si>
    <t>Crossroads Bar &amp; Grille</t>
  </si>
  <si>
    <t>770-967-3375</t>
  </si>
  <si>
    <t>5900 Spout Springs Rd Ste 1A</t>
  </si>
  <si>
    <t>http://www.crossroadsbarandgrille.com</t>
  </si>
  <si>
    <t>Pelican Pete's Lakeside Restaurant</t>
  </si>
  <si>
    <t>http://www.bestinboating.com</t>
  </si>
  <si>
    <t>8800 Port Royale Dr</t>
  </si>
  <si>
    <t>770-887-5715</t>
  </si>
  <si>
    <t>Moe's Southwest Grill</t>
  </si>
  <si>
    <t>3280 Keith Bridge Rd</t>
  </si>
  <si>
    <t>470-660-3423</t>
  </si>
  <si>
    <t>Senor Fiesta</t>
  </si>
  <si>
    <t>http://www.senorfiesta.com</t>
  </si>
  <si>
    <t>1943 Jesse Jewell Pkwy Ste 900</t>
  </si>
  <si>
    <t>770-534-1122</t>
  </si>
  <si>
    <t>Wild Wing Café</t>
  </si>
  <si>
    <t>http://www.wildwingcafe.com</t>
  </si>
  <si>
    <t>770-536-9177</t>
  </si>
  <si>
    <t>311 Jesse Jewell Pkwy</t>
  </si>
  <si>
    <t>Vinny's Little Italy</t>
  </si>
  <si>
    <t>678-696-5525</t>
  </si>
  <si>
    <t>3616 Atlanta Hwy</t>
  </si>
  <si>
    <t>Oakwood</t>
  </si>
  <si>
    <t>Cheddar's Scratch Kitchen</t>
  </si>
  <si>
    <t>https://Cheddars.com</t>
  </si>
  <si>
    <t>1195 Dawsonville Hwy</t>
  </si>
  <si>
    <t>678-450-4510</t>
  </si>
  <si>
    <t>Pig Tales Lake Lanier</t>
  </si>
  <si>
    <t>678-828-7676</t>
  </si>
  <si>
    <t>6800 Lights Ferry Rd</t>
  </si>
  <si>
    <t>https://www.pigtaleslakelanier.com</t>
  </si>
  <si>
    <t>Over The Top Burger Bar</t>
  </si>
  <si>
    <t>https://overthetopburger.com</t>
  </si>
  <si>
    <t>2685 Buford Hwy NE Ste 800</t>
  </si>
  <si>
    <t>Buford</t>
  </si>
  <si>
    <t>678-482-7655</t>
  </si>
  <si>
    <t>Wang's Chinese Restaurant</t>
  </si>
  <si>
    <t>770-534-1188</t>
  </si>
  <si>
    <t>4211 McEver Rd Ste 201</t>
  </si>
  <si>
    <t>Mr Teriyaki</t>
  </si>
  <si>
    <t>http://www.mr-teriyaki.com</t>
  </si>
  <si>
    <t>770-297-1216</t>
  </si>
  <si>
    <t>1925 Jesse Jewell Pkwy Ste 100</t>
  </si>
  <si>
    <t>Big Burritos Mexican Grill</t>
  </si>
  <si>
    <t>678-989-7214</t>
  </si>
  <si>
    <t>3652 Wallis Rd</t>
  </si>
  <si>
    <t>https://bigburritosmexicangrill.com</t>
  </si>
  <si>
    <t>Sliced</t>
  </si>
  <si>
    <t>678-971-5080</t>
  </si>
  <si>
    <t>990 Riverside Dr</t>
  </si>
  <si>
    <t>Taco Mac - Gainesville</t>
  </si>
  <si>
    <t>http://www.tacomac.com</t>
  </si>
  <si>
    <t>678-971-3627</t>
  </si>
  <si>
    <t>1979 Jesse Jewel Pkwy SE Unit 101</t>
  </si>
  <si>
    <t>Mellow Mushroom - Gainesville</t>
  </si>
  <si>
    <t>http://mellowmushroom.com</t>
  </si>
  <si>
    <t>770-531-1500</t>
  </si>
  <si>
    <t>700 Green St NE</t>
  </si>
  <si>
    <t>Branch House Tavern</t>
  </si>
  <si>
    <t>http://branchhousetavern.com</t>
  </si>
  <si>
    <t>678-828-8345</t>
  </si>
  <si>
    <t>5466 McEver Rd</t>
  </si>
  <si>
    <t>Texas Roadhouse</t>
  </si>
  <si>
    <t>http://www.texasroadhouse.com</t>
  </si>
  <si>
    <t>678-450-8447</t>
  </si>
  <si>
    <t>895 Dawsonville Hwy</t>
  </si>
  <si>
    <t>El Caldero Dominican Restaurant</t>
  </si>
  <si>
    <t>678-943-8986</t>
  </si>
  <si>
    <t>2550 Atlanta Hwy Ste 900</t>
  </si>
  <si>
    <t>https://el-caldero-dominican-restaurant.business.site</t>
  </si>
  <si>
    <t>O'Charley's Restaurant &amp; Bar</t>
  </si>
  <si>
    <t>http://www.ocharleys.com</t>
  </si>
  <si>
    <t>1775 Browns Bridge Rd SW</t>
  </si>
  <si>
    <t>770-534-2455</t>
  </si>
  <si>
    <t>Sidney's</t>
  </si>
  <si>
    <t>https://www.lanierislands.com</t>
  </si>
  <si>
    <t>7000 Lanier Islands Pkwy Lanier Islands</t>
  </si>
  <si>
    <t>770-945-8787</t>
  </si>
  <si>
    <t>LandShark Bar &amp; Grill</t>
  </si>
  <si>
    <t>7541 Lanier Islands Pkwy</t>
  </si>
  <si>
    <t>470-323-3473</t>
  </si>
  <si>
    <t>Los Cuates Mexican Restaurant</t>
  </si>
  <si>
    <t>470-290-8337</t>
  </si>
  <si>
    <t>4025 Winder Hwy Ste 460</t>
  </si>
  <si>
    <t>https://loscuatesmexicanfood.com</t>
  </si>
  <si>
    <t>Coastal Breeze</t>
  </si>
  <si>
    <t>http://www.coastalbreezega.com</t>
  </si>
  <si>
    <t>5390 Lanier Islands Pkwy</t>
  </si>
  <si>
    <t>770-945-9181</t>
  </si>
  <si>
    <t>Break Water Grill</t>
  </si>
  <si>
    <t>470-778-9230</t>
  </si>
  <si>
    <t>4856 Hog Mountain Rd</t>
  </si>
  <si>
    <t>https://breakwatergrill.com</t>
  </si>
  <si>
    <t>1709 Browns Bridge Rd</t>
  </si>
  <si>
    <t>770-538-0400</t>
  </si>
  <si>
    <t>The Twisted Oar</t>
  </si>
  <si>
    <t>678-714-7572</t>
  </si>
  <si>
    <t>6900 Lanier Islands Pkwy</t>
  </si>
  <si>
    <t>Wasabi</t>
  </si>
  <si>
    <t>http://www.wasabioakwood.com</t>
  </si>
  <si>
    <t>770-503-7338</t>
  </si>
  <si>
    <t>3446 Winder Hwy Ste H</t>
  </si>
  <si>
    <t>New Lucky Crab House</t>
  </si>
  <si>
    <t>678-696-8808</t>
  </si>
  <si>
    <t>3815 Mundy Mill Rd</t>
  </si>
  <si>
    <t>Diesel Tap House</t>
  </si>
  <si>
    <t>http://Dieseltaphouse.com</t>
  </si>
  <si>
    <t>2669 Buford Hwy NE Unit 200</t>
  </si>
  <si>
    <t>470-344-3827</t>
  </si>
  <si>
    <t>Los Arcos Mexican Restaurant Bar and Grill</t>
  </si>
  <si>
    <t>6031 Main St</t>
  </si>
  <si>
    <t>Lula</t>
  </si>
  <si>
    <t>770-691-7045</t>
  </si>
  <si>
    <t>La Casa Del Taco</t>
  </si>
  <si>
    <t>http://casadeltacomex.com</t>
  </si>
  <si>
    <t>5533 Atlanta Hwy</t>
  </si>
  <si>
    <t>678-828-8822</t>
  </si>
  <si>
    <t>Outback Steakhouse</t>
  </si>
  <si>
    <t>https://www.outback.com</t>
  </si>
  <si>
    <t>770-287-1060</t>
  </si>
  <si>
    <t>655 Dawsonville Hwy</t>
  </si>
  <si>
    <t>Locos Grill &amp; Pub</t>
  </si>
  <si>
    <t>http://www.locosgrill.com</t>
  </si>
  <si>
    <t>601 S Enota Dr NE</t>
  </si>
  <si>
    <t>770-534-5771</t>
  </si>
  <si>
    <t>Chili's</t>
  </si>
  <si>
    <t>http://www.chilis.com</t>
  </si>
  <si>
    <t>669 Dawsonville Hwy</t>
  </si>
  <si>
    <t>770-532-9844</t>
  </si>
  <si>
    <t>Shogun Japanese Steak and Sushi Bar</t>
  </si>
  <si>
    <t>http://www.shogunatl.com</t>
  </si>
  <si>
    <t>770-967-4100</t>
  </si>
  <si>
    <t>5855 Spout Springs Rd</t>
  </si>
  <si>
    <t>Soprano's Grill</t>
  </si>
  <si>
    <t>770-965-2085</t>
  </si>
  <si>
    <t>5783 Old Winder Hwy</t>
  </si>
  <si>
    <t>Braselton</t>
  </si>
  <si>
    <t>Kenzo Sushi</t>
  </si>
  <si>
    <t>678-288-9050</t>
  </si>
  <si>
    <t>4977 Lanier Islands Pkwy Ste 108</t>
  </si>
  <si>
    <t>Buffalo Wild Wings</t>
  </si>
  <si>
    <t>770-718-1020</t>
  </si>
  <si>
    <t>1185 Dawsonville Hwy NW</t>
  </si>
  <si>
    <t>https://www.buffalowildwings.com</t>
  </si>
  <si>
    <t>Buffalo's</t>
  </si>
  <si>
    <t>https://www.buffalos.com</t>
  </si>
  <si>
    <t>3446 Winder Hwy Ste M</t>
  </si>
  <si>
    <t>770-297-7130</t>
  </si>
  <si>
    <t>706-693-2177</t>
  </si>
  <si>
    <t>4932 Hwy 129 N</t>
  </si>
  <si>
    <t>Jefferson</t>
  </si>
  <si>
    <t>Red Lobster</t>
  </si>
  <si>
    <t>http://www.redlobster.com</t>
  </si>
  <si>
    <t>1707 Browns Bridge Rd</t>
  </si>
  <si>
    <t>770-536-5222</t>
  </si>
  <si>
    <t>El Centinela Mexican Restaurant</t>
  </si>
  <si>
    <t>706-654-3772</t>
  </si>
  <si>
    <t>6072 Hwy 53</t>
  </si>
  <si>
    <t>Napoli's Pizza</t>
  </si>
  <si>
    <t>http://www.napolispizzaga.com</t>
  </si>
  <si>
    <t>5900 Spout Springs Rd Ste J-10</t>
  </si>
  <si>
    <t>770-965-1213</t>
  </si>
  <si>
    <t>1175 Dawsonville Hwy</t>
  </si>
  <si>
    <t>770-534-3530</t>
  </si>
  <si>
    <t>Ninja Steakhouse &amp; Sushi</t>
  </si>
  <si>
    <t>770-965-2292</t>
  </si>
  <si>
    <t>5753 Old Winder Hwy</t>
  </si>
  <si>
    <t>https://ninjasteakandsushi.com</t>
  </si>
  <si>
    <t>Shazzys Bar &amp; Grill</t>
  </si>
  <si>
    <t>http://shazzys.com</t>
  </si>
  <si>
    <t>4949 Lanier Islands Pkwy Ste 111/112</t>
  </si>
  <si>
    <t>678-765-8871</t>
  </si>
  <si>
    <t>La Parrilla Mexican Restaurant</t>
  </si>
  <si>
    <t>http://www.laparrilla.com</t>
  </si>
  <si>
    <t>3446 Winder Hwy</t>
  </si>
  <si>
    <t>770-297-0811</t>
  </si>
  <si>
    <t>Diablos Southwest Grill</t>
  </si>
  <si>
    <t>678-960-4660</t>
  </si>
  <si>
    <t>5769 Old Winder Hwy</t>
  </si>
  <si>
    <t>https://www.diablossouthwestgrill.com</t>
  </si>
  <si>
    <t>The Chattahoochee Grill</t>
  </si>
  <si>
    <t>770-532-1173</t>
  </si>
  <si>
    <t>301 Tommy Aaron Dr</t>
  </si>
  <si>
    <t>https://www.chattahoocheegrill.com</t>
  </si>
  <si>
    <t>Lola's Mexican Cantina</t>
  </si>
  <si>
    <t>470-589-1678</t>
  </si>
  <si>
    <t>2475 S Waterworks Rd</t>
  </si>
  <si>
    <t>Marisqueria Playa Azul</t>
  </si>
  <si>
    <t>678-943-2891</t>
  </si>
  <si>
    <t>1736 Atlanta Hwy</t>
  </si>
  <si>
    <t>https://playaazul-seafoodrestaurant.business.site</t>
  </si>
  <si>
    <t>Napolis pizza II</t>
  </si>
  <si>
    <t>3640 Mundy Mill Rd</t>
  </si>
  <si>
    <t>El Sombrero Mexican Grill &amp; Bar</t>
  </si>
  <si>
    <t>770-533-9333</t>
  </si>
  <si>
    <t>Señor Fiesta</t>
  </si>
  <si>
    <t>770-983-1040</t>
  </si>
  <si>
    <t>4110 Cleveland Hwy</t>
  </si>
  <si>
    <t>https://senorfiestagainesville.com</t>
  </si>
  <si>
    <t>El Ranchito</t>
  </si>
  <si>
    <t>770-287-5516</t>
  </si>
  <si>
    <t>1830 Atlanta Rd</t>
  </si>
  <si>
    <t>2700 Old Winder Hwy</t>
  </si>
  <si>
    <t>770-965-8802</t>
  </si>
  <si>
    <t>Pueblos Mexican Restaurant</t>
  </si>
  <si>
    <t>648-450-4500</t>
  </si>
  <si>
    <t>3630 Thompson Bridge Rd Ste 2</t>
  </si>
  <si>
    <t>Pupuseria El Guanaco</t>
  </si>
  <si>
    <t>770-536-1390</t>
  </si>
  <si>
    <t>Salsa Mexican Bar and Grill</t>
  </si>
  <si>
    <t>678-971-4560</t>
  </si>
  <si>
    <t>3904 Winder Hwy Ste A</t>
  </si>
  <si>
    <t>http://salsamexicanbarandgrill.com</t>
  </si>
  <si>
    <t>El Maguey Mexican Restaurant</t>
  </si>
  <si>
    <t>http://elmagueygeorgia.com</t>
  </si>
  <si>
    <t>2458 Limestone Pkwy</t>
  </si>
  <si>
    <t>770-531-1059</t>
  </si>
  <si>
    <t>5851 Spout Springs Rd</t>
  </si>
  <si>
    <t>770-965-3505</t>
  </si>
  <si>
    <t>Monterrey Mexican Grill</t>
  </si>
  <si>
    <t>770-965-2541</t>
  </si>
  <si>
    <t>5745 Old Winder Hwy Ste A</t>
  </si>
  <si>
    <t>http://www.monterreymexicangrill.com</t>
  </si>
  <si>
    <t>Vinny's New York Pizza &amp; Grill</t>
  </si>
  <si>
    <t>4977 Lanier Islands Pkwy</t>
  </si>
  <si>
    <t>678-482-9966</t>
  </si>
  <si>
    <t>Taqueria Durango</t>
  </si>
  <si>
    <t>770-533-9010</t>
  </si>
  <si>
    <t>1705 Cleveland Hwy</t>
  </si>
  <si>
    <t>La Cazuela</t>
  </si>
  <si>
    <t>http://lacazuela.com</t>
  </si>
  <si>
    <t>4965 Lanier Islands Pkwy</t>
  </si>
  <si>
    <t>770-614-6871</t>
  </si>
  <si>
    <t>3715 Mundy Mill Rd Ste A</t>
  </si>
  <si>
    <t>770-536-3681</t>
  </si>
  <si>
    <t>El Sombrero</t>
  </si>
  <si>
    <t>770-967-0026</t>
  </si>
  <si>
    <t>5900 Spout Springs Rd Ste E5</t>
  </si>
  <si>
    <t>Cracker Barrel Old Country Store</t>
  </si>
  <si>
    <t>http://www.crackerbarrel.com</t>
  </si>
  <si>
    <t>4758 Lanier Islands Pkwy</t>
  </si>
  <si>
    <t>770-831-5539</t>
  </si>
  <si>
    <t>Sunset Cove Beach Cafe &amp; Club</t>
  </si>
  <si>
    <t>7000 Holiday Rd</t>
  </si>
  <si>
    <t>http://www.lakelanierislands.com</t>
  </si>
  <si>
    <t>Chipotle Mexican Grill</t>
  </si>
  <si>
    <t>http://www.chipotle.com</t>
  </si>
  <si>
    <t>1134 Dawsonville Hwy Ste 100</t>
  </si>
  <si>
    <t>770-287-0887</t>
  </si>
  <si>
    <t>http://www.elsombrero.net/</t>
  </si>
  <si>
    <t>770-287-1967</t>
  </si>
  <si>
    <t>105 Bracketts Way</t>
  </si>
  <si>
    <t>Blairsville</t>
  </si>
  <si>
    <t>706-835-1577</t>
  </si>
  <si>
    <t>HIR Gastro Lounge</t>
  </si>
  <si>
    <t>706-896-5508</t>
  </si>
  <si>
    <t>757 Bell Creek Rd Bldg 4</t>
  </si>
  <si>
    <t>Hiawassee</t>
  </si>
  <si>
    <t>https://hir-gastro-lounge.business.site</t>
  </si>
  <si>
    <t>Sundance Grill</t>
  </si>
  <si>
    <t>706-896-4745</t>
  </si>
  <si>
    <t>715 N Main St</t>
  </si>
  <si>
    <t>The Oaks Lakeside Kitchen</t>
  </si>
  <si>
    <t>3493 US Highway 76</t>
  </si>
  <si>
    <t>706-896-4141</t>
  </si>
  <si>
    <t>https://theoakslakesidekitchen.com</t>
  </si>
  <si>
    <t>Marina Station</t>
  </si>
  <si>
    <t>https://theridgesresort.com</t>
  </si>
  <si>
    <t>3399 US-76</t>
  </si>
  <si>
    <t>706-298-8209</t>
  </si>
  <si>
    <t>Sand Bar &amp; Grille</t>
  </si>
  <si>
    <t>828-371-4718</t>
  </si>
  <si>
    <t>3288 Dogwood Ln</t>
  </si>
  <si>
    <t>Monte Alban Restaurant</t>
  </si>
  <si>
    <t>706-896-6698</t>
  </si>
  <si>
    <t>581 N Main St</t>
  </si>
  <si>
    <t>Asiano</t>
  </si>
  <si>
    <t>706-896-0508</t>
  </si>
  <si>
    <t>1382 US-76</t>
  </si>
  <si>
    <t>http://asianorestaurant.com</t>
  </si>
  <si>
    <t>El Cancun Mexican Restaurant</t>
  </si>
  <si>
    <t>706-896-7677</t>
  </si>
  <si>
    <t>3360 Highway 76 W</t>
  </si>
  <si>
    <t>Brother's</t>
  </si>
  <si>
    <t>706-379-1272</t>
  </si>
  <si>
    <t>6223 Hwy 76 W</t>
  </si>
  <si>
    <t>Young Harris</t>
  </si>
  <si>
    <t>http://brothersatwillowranch.com</t>
  </si>
  <si>
    <t>Paris &amp; Company</t>
  </si>
  <si>
    <t>706-379-4174</t>
  </si>
  <si>
    <t>916 Crane Creek Rd Crane Creek Vineyards</t>
  </si>
  <si>
    <t>https://www.parisandcompany.info</t>
  </si>
  <si>
    <t>Brassies Grill</t>
  </si>
  <si>
    <t>http://www.brasstownvalley.com</t>
  </si>
  <si>
    <t>Brasstown Valley Resort &amp; Spa 6321 US Hwy 76</t>
  </si>
  <si>
    <t>706-379-9900</t>
  </si>
  <si>
    <t>Enrico's Italian Restaurant</t>
  </si>
  <si>
    <t>706-379-1950</t>
  </si>
  <si>
    <t>687 Main St Ste 5</t>
  </si>
  <si>
    <t>http://www.enricositalianrestaurant.com</t>
  </si>
  <si>
    <t>R &amp; R Prime</t>
  </si>
  <si>
    <t>http://www.randrprime.com</t>
  </si>
  <si>
    <t>51 Doyle St</t>
  </si>
  <si>
    <t>Toccoa</t>
  </si>
  <si>
    <t>706-898-5005</t>
  </si>
  <si>
    <t>Tallulah Adventures</t>
  </si>
  <si>
    <t>https://tallulahadventures.com</t>
  </si>
  <si>
    <t>706-250-2085</t>
  </si>
  <si>
    <t>11785 Hwy 44</t>
  </si>
  <si>
    <t>Tallulah Falls</t>
  </si>
  <si>
    <t>Asia House</t>
  </si>
  <si>
    <t>http://www.asiahousellc.com</t>
  </si>
  <si>
    <t>1074 Big A Rd</t>
  </si>
  <si>
    <t>706-898-5100</t>
  </si>
  <si>
    <t>Jab-Sa Korean BBQ</t>
  </si>
  <si>
    <t>706-460-5550</t>
  </si>
  <si>
    <t>14225 Jones St</t>
  </si>
  <si>
    <t>Lavonia</t>
  </si>
  <si>
    <t>Fender's Diner</t>
  </si>
  <si>
    <t>http://fendersrestaurant.com</t>
  </si>
  <si>
    <t>631 Irvin St</t>
  </si>
  <si>
    <t>706-776-2181</t>
  </si>
  <si>
    <t>J Peters Grill &amp; Bar</t>
  </si>
  <si>
    <t>http://jpetersgrill.net</t>
  </si>
  <si>
    <t>95 Owens Dr</t>
  </si>
  <si>
    <t>706-356-1178</t>
  </si>
  <si>
    <t>Los Amigos Mexican Restaurant</t>
  </si>
  <si>
    <t>706-886-8821</t>
  </si>
  <si>
    <t>1573 Big A Rd</t>
  </si>
  <si>
    <t>Bigg Daddy's</t>
  </si>
  <si>
    <t>137 Hodges St</t>
  </si>
  <si>
    <t>706-778-2739</t>
  </si>
  <si>
    <t>El Parian</t>
  </si>
  <si>
    <t>62 Walmart Way</t>
  </si>
  <si>
    <t>Eastanollee</t>
  </si>
  <si>
    <t>706-886-9445</t>
  </si>
  <si>
    <t>Main Street Grill &amp; Barbeque</t>
  </si>
  <si>
    <t>110 Main St</t>
  </si>
  <si>
    <t>706-839-1445</t>
  </si>
  <si>
    <t>Los Primos</t>
  </si>
  <si>
    <t>706-297-7243</t>
  </si>
  <si>
    <t>353 N Broad St</t>
  </si>
  <si>
    <t>El Patron Family Mexican Restaurant</t>
  </si>
  <si>
    <t>706-778-5564</t>
  </si>
  <si>
    <t>950 N Main Plaza Dr</t>
  </si>
  <si>
    <t>http://ww01.elpatroncornelia.com</t>
  </si>
  <si>
    <t>https://www.losamigostoccoa.com</t>
  </si>
  <si>
    <t>13640 Jones St</t>
  </si>
  <si>
    <t>706-460-3138</t>
  </si>
  <si>
    <t>Southern Hart Brewing Company</t>
  </si>
  <si>
    <t>706-376-2739</t>
  </si>
  <si>
    <t>Hartwell</t>
  </si>
  <si>
    <t>350 Howell St</t>
  </si>
  <si>
    <t>https://www.southernhartbrewing.com</t>
  </si>
  <si>
    <t>Downtown Café</t>
  </si>
  <si>
    <t>63 Depot St</t>
  </si>
  <si>
    <t>706-377-3055</t>
  </si>
  <si>
    <t>http://ww12.downtowncafehartwell.com</t>
  </si>
  <si>
    <t>Boat House Grill</t>
  </si>
  <si>
    <t>706-376-5150</t>
  </si>
  <si>
    <t>149 Hartwell Marina Rd</t>
  </si>
  <si>
    <t>https://www.theboathousegrill.com</t>
  </si>
  <si>
    <t>Waterfall Grille At Cateechee</t>
  </si>
  <si>
    <t>706-856-4653</t>
  </si>
  <si>
    <t>140 Cateechee Trl</t>
  </si>
  <si>
    <t>https://www.cateechee.com</t>
  </si>
  <si>
    <t>WillaDeans Tavern</t>
  </si>
  <si>
    <t>706-376-9932</t>
  </si>
  <si>
    <t>1615 Reed Creek Hwy</t>
  </si>
  <si>
    <t>Blazers of Hartwell</t>
  </si>
  <si>
    <t>706-376-4900</t>
  </si>
  <si>
    <t>442 W Howell St</t>
  </si>
  <si>
    <t>Casa Grande Cantina &amp; Grill</t>
  </si>
  <si>
    <t>392 E Franklin St</t>
  </si>
  <si>
    <t>706-376-2040</t>
  </si>
  <si>
    <t>http://www.casagrandecantinagrill.com</t>
  </si>
  <si>
    <t>La Cabana</t>
  </si>
  <si>
    <t>706-377-3959</t>
  </si>
  <si>
    <t>68 Old Hwy 29</t>
  </si>
  <si>
    <t>Tilly's Tiki Bar and Grill</t>
  </si>
  <si>
    <t>1476 Harbor Light Marina Rd</t>
  </si>
  <si>
    <t>706-356-0727</t>
  </si>
  <si>
    <t>https://www.tillystikibarandgrill.com</t>
  </si>
  <si>
    <t>706-356-0747</t>
  </si>
  <si>
    <t>934 Ross Pl</t>
  </si>
  <si>
    <t>http://www.lacabanamexicanrestaurant.com</t>
  </si>
  <si>
    <t>411 Pottery Factory Dr</t>
  </si>
  <si>
    <t>Commerce</t>
  </si>
  <si>
    <t>706-423-0022</t>
  </si>
  <si>
    <t>706-336-6632</t>
  </si>
  <si>
    <t>30769 Highway 441 S</t>
  </si>
  <si>
    <t>30518 US Hwy 441 S</t>
  </si>
  <si>
    <t>706-335-4424</t>
  </si>
  <si>
    <t>Commerce Sports Bar and Grill</t>
  </si>
  <si>
    <t>706-335-0440</t>
  </si>
  <si>
    <t>1650 S Broad St</t>
  </si>
  <si>
    <t>Mickey Pigg's BBQ</t>
  </si>
  <si>
    <t>http://www.mickeypiggsbbq.com</t>
  </si>
  <si>
    <t>256 Anderson Cir</t>
  </si>
  <si>
    <t>Alto</t>
  </si>
  <si>
    <t>706-776-2267</t>
  </si>
  <si>
    <t>Koji Japanese Steakhouse</t>
  </si>
  <si>
    <t>706-336-5939</t>
  </si>
  <si>
    <t>30835 Hwy 441 S</t>
  </si>
  <si>
    <t>https://kojijapanesesteakhousetogo.com</t>
  </si>
  <si>
    <t>706-335-5204</t>
  </si>
  <si>
    <t>1662 S Broad St</t>
  </si>
  <si>
    <t>http://www.slicedhoschton.com</t>
  </si>
  <si>
    <t>1769 N Elm St</t>
  </si>
  <si>
    <t>706-423-9205</t>
  </si>
  <si>
    <t>Mr K BBQ</t>
  </si>
  <si>
    <t>http://mrkbbq.com</t>
  </si>
  <si>
    <t>2311 N Elm St</t>
  </si>
  <si>
    <t>706-335-0163</t>
  </si>
  <si>
    <t>Blazer's Hot Wings of Commerce</t>
  </si>
  <si>
    <t>http://www.blazershotwings.com</t>
  </si>
  <si>
    <t>706-336-0050</t>
  </si>
  <si>
    <t>20608 Hwy 441</t>
  </si>
  <si>
    <t>El Azteca</t>
  </si>
  <si>
    <t>706-336-8821</t>
  </si>
  <si>
    <t>152 Dallas Dr</t>
  </si>
  <si>
    <t>Applebee's Grill + Bar</t>
  </si>
  <si>
    <t>https://www.applebees.com</t>
  </si>
  <si>
    <t>105 E Ridgeway Rd</t>
  </si>
  <si>
    <t>706-336-0069</t>
  </si>
  <si>
    <t>La Hacienda</t>
  </si>
  <si>
    <t>706-335-7458</t>
  </si>
  <si>
    <t>173 Steven B Tanger Blvd</t>
  </si>
  <si>
    <t>https://lahaciendamexrestaurants.com</t>
  </si>
  <si>
    <t>Sonny's BBQ</t>
  </si>
  <si>
    <t>http://www.sonnysbbq.com</t>
  </si>
  <si>
    <t>30975 US-441</t>
  </si>
  <si>
    <t>706-335-4741</t>
  </si>
  <si>
    <t>DQ Grill &amp; Chill Restaurant</t>
  </si>
  <si>
    <t>https://www.dairyqueen.com</t>
  </si>
  <si>
    <t>154 Highway 441 Byp</t>
  </si>
  <si>
    <t>Baldwin</t>
  </si>
  <si>
    <t>706-776-7487</t>
  </si>
  <si>
    <t>Home Restaurant</t>
  </si>
  <si>
    <t>770-893-3389</t>
  </si>
  <si>
    <t>3909 Steve Tate Rd</t>
  </si>
  <si>
    <t>Marble Hill</t>
  </si>
  <si>
    <t>https://homerestaurantga.com</t>
  </si>
  <si>
    <t>Sourwood</t>
  </si>
  <si>
    <t>http://sourwoodcafe.com</t>
  </si>
  <si>
    <t>60 N Gate Station Dr</t>
  </si>
  <si>
    <t>470-695-3600</t>
  </si>
  <si>
    <t>Maple Restaurant</t>
  </si>
  <si>
    <t>418 Amicalola Falls State Park Rd Amicalola Falls Lodge</t>
  </si>
  <si>
    <t>706-344-1521</t>
  </si>
  <si>
    <t>Fajita Grill 2</t>
  </si>
  <si>
    <t>706-265-1331</t>
  </si>
  <si>
    <t>384 Highway 53 E</t>
  </si>
  <si>
    <t>El Rios Mexican Café</t>
  </si>
  <si>
    <t>https://elriosmexicancafe.com</t>
  </si>
  <si>
    <t>706-265-6091</t>
  </si>
  <si>
    <t>69 Hwy 9 S</t>
  </si>
  <si>
    <t>Boat Dock Bar &amp; Grill</t>
  </si>
  <si>
    <t>http://lakeblueridgemarina.com</t>
  </si>
  <si>
    <t>335 Marina Dr Lake Blue Ridge Marina Bar and Grill</t>
  </si>
  <si>
    <t>706-632-2618</t>
  </si>
  <si>
    <t>Blue Ridge</t>
  </si>
  <si>
    <t>Emily's Bar and Restaurant</t>
  </si>
  <si>
    <t>706-889-7937</t>
  </si>
  <si>
    <t>24 River St</t>
  </si>
  <si>
    <t>Ellijay</t>
  </si>
  <si>
    <t>https://www.emilysinellijay.com</t>
  </si>
  <si>
    <t>Harvest on Main</t>
  </si>
  <si>
    <t>http://www.harvestonmain.com</t>
  </si>
  <si>
    <t>706-946-6164</t>
  </si>
  <si>
    <t>576 E Main St</t>
  </si>
  <si>
    <t>Chester Brunnenmeyer's</t>
  </si>
  <si>
    <t>706-487-8850</t>
  </si>
  <si>
    <t>733 E Main St Ste A</t>
  </si>
  <si>
    <t>http://www.chestersblueridge.com</t>
  </si>
  <si>
    <t>The Roof Ellijay</t>
  </si>
  <si>
    <t>http://theroofellijay.com</t>
  </si>
  <si>
    <t>706-635-7663</t>
  </si>
  <si>
    <t>16 River St</t>
  </si>
  <si>
    <t>Whiskey &amp; Water</t>
  </si>
  <si>
    <t>https://www.whiskeywaterbr.com</t>
  </si>
  <si>
    <t>187 Depot St</t>
  </si>
  <si>
    <t>706-946-0551</t>
  </si>
  <si>
    <t>Cucina Rustica</t>
  </si>
  <si>
    <t>706-374-7474</t>
  </si>
  <si>
    <t>76 Forge Mill Crossing</t>
  </si>
  <si>
    <t>Morganton</t>
  </si>
  <si>
    <t>http://www.cucinarustica-ga.com</t>
  </si>
  <si>
    <t>Black Sheep Restaurant</t>
  </si>
  <si>
    <t>480 W Main St</t>
  </si>
  <si>
    <t>706-946-3663</t>
  </si>
  <si>
    <t>https://blacksheepblueridge.com</t>
  </si>
  <si>
    <t>Misty Mountain Hops</t>
  </si>
  <si>
    <t>706-946-8620</t>
  </si>
  <si>
    <t>3300 E 1st St</t>
  </si>
  <si>
    <t>https://mistymtnhops.com</t>
  </si>
  <si>
    <t>River Street Tavern</t>
  </si>
  <si>
    <t>https://riverstreettavern.com</t>
  </si>
  <si>
    <t>40 River St Ste B</t>
  </si>
  <si>
    <t>706-635-6166</t>
  </si>
  <si>
    <t>Toccoa Riverside Restaurant</t>
  </si>
  <si>
    <t>706-632-7891</t>
  </si>
  <si>
    <t>8055 Aska Rd</t>
  </si>
  <si>
    <t>https://www.toccoariversiderestaurant.com</t>
  </si>
  <si>
    <t>Mercier Orchards</t>
  </si>
  <si>
    <t>8660 Blue Ridge Dr</t>
  </si>
  <si>
    <t>800-361-7731</t>
  </si>
  <si>
    <t>https://mercier-orchards.com</t>
  </si>
  <si>
    <t>The General Ledger</t>
  </si>
  <si>
    <t>706-946-0476</t>
  </si>
  <si>
    <t>260 W Main St</t>
  </si>
  <si>
    <t>https://www.generalledgerblueridge.com</t>
  </si>
  <si>
    <t>Fightingtown Tavern</t>
  </si>
  <si>
    <t>http://fightingtowntavern.com</t>
  </si>
  <si>
    <t>511 E Main St</t>
  </si>
  <si>
    <t>The Pasta Market</t>
  </si>
  <si>
    <t>http://www.thepastamarket.com</t>
  </si>
  <si>
    <t>706-946-4001</t>
  </si>
  <si>
    <t>11 Mountain St</t>
  </si>
  <si>
    <t>Poke' Jon's</t>
  </si>
  <si>
    <t>http://pokejons.com</t>
  </si>
  <si>
    <t>3331 E First St</t>
  </si>
  <si>
    <t>Margo's Bistro, Deli &amp; Bakery</t>
  </si>
  <si>
    <t>706-946-2243</t>
  </si>
  <si>
    <t>11 Mountain St Ste 1</t>
  </si>
  <si>
    <t>Mesquite Grill</t>
  </si>
  <si>
    <t>https://mesquitemxgrill.com</t>
  </si>
  <si>
    <t>4860 Appalachian Hwy</t>
  </si>
  <si>
    <t>706-632-6911</t>
  </si>
  <si>
    <t>The Vine</t>
  </si>
  <si>
    <t>706-946-8463</t>
  </si>
  <si>
    <t>632 E Main St</t>
  </si>
  <si>
    <t>Pete's Place Family Restaurant</t>
  </si>
  <si>
    <t>706-946-0222</t>
  </si>
  <si>
    <t>2460 E 1st St</t>
  </si>
  <si>
    <t>OscarChili's Tacoria</t>
  </si>
  <si>
    <t>706-946-5560</t>
  </si>
  <si>
    <t>257 E Main St Ste A</t>
  </si>
  <si>
    <t>https://oscarchilis.square.site</t>
  </si>
  <si>
    <t>Hook and Eye</t>
  </si>
  <si>
    <t>706-642-9001</t>
  </si>
  <si>
    <t>50 W Main St</t>
  </si>
  <si>
    <t>https://www.hookandeyeblueridge.com</t>
  </si>
  <si>
    <t>Mystic Mountain Pizza</t>
  </si>
  <si>
    <t>706-946-0378</t>
  </si>
  <si>
    <t>4118 E First St</t>
  </si>
  <si>
    <t>https://www.mysticmountainpizzaco.com</t>
  </si>
  <si>
    <t>Masseria - Kitchen &amp; Bar</t>
  </si>
  <si>
    <t>http://masseria-kitchen.com</t>
  </si>
  <si>
    <t>67 Roberts Way</t>
  </si>
  <si>
    <t>706-946-1511</t>
  </si>
  <si>
    <t>Grace Prime Steakhouse</t>
  </si>
  <si>
    <t>https://graceprime.com</t>
  </si>
  <si>
    <t>706-946-2555</t>
  </si>
  <si>
    <t>55 Mountain St Ste 6</t>
  </si>
  <si>
    <t>Cantaberry</t>
  </si>
  <si>
    <t>http://cantaberry.com</t>
  </si>
  <si>
    <t>524 E Main St</t>
  </si>
  <si>
    <t>706-946-7687</t>
  </si>
  <si>
    <t>A Tin Loong Chinese Restaurant</t>
  </si>
  <si>
    <t>706-632-6090</t>
  </si>
  <si>
    <t>5771 Appalachian Hwy</t>
  </si>
  <si>
    <t>Serenity Garden Café</t>
  </si>
  <si>
    <t>706-258-4949</t>
  </si>
  <si>
    <t>657 E Main St</t>
  </si>
  <si>
    <t>https://www.serenitygardencafe.net</t>
  </si>
  <si>
    <t>Vertigo Pinball</t>
  </si>
  <si>
    <t>http://www.vertigopinball.com</t>
  </si>
  <si>
    <t>500 East Main St Ste 206</t>
  </si>
  <si>
    <t>706-946-1416</t>
  </si>
  <si>
    <t>The Blue Coyote</t>
  </si>
  <si>
    <t>706-946-2466</t>
  </si>
  <si>
    <t>500 E Main St</t>
  </si>
  <si>
    <t>https://www.blueridgemountains.com</t>
  </si>
  <si>
    <t>Blue Jeans Pizza &amp; Pasta</t>
  </si>
  <si>
    <t>706-632-6503</t>
  </si>
  <si>
    <t>140 Progress Cir Ste 1</t>
  </si>
  <si>
    <t>https://www.bluejeansblueridge.com</t>
  </si>
  <si>
    <t>Black Bear Bier Garten</t>
  </si>
  <si>
    <t>706-946-4440</t>
  </si>
  <si>
    <t>https://blackbearbiergarten.com</t>
  </si>
  <si>
    <t>Monte Alban Restaurante Mexicano</t>
  </si>
  <si>
    <t>706-632-3998</t>
  </si>
  <si>
    <t>Blue Orleans Bistro</t>
  </si>
  <si>
    <t>706-258-2275</t>
  </si>
  <si>
    <t>234 W Main St</t>
  </si>
  <si>
    <t>5004 Appalachian Hwy</t>
  </si>
  <si>
    <t>http://www.blueorleansbistro.com</t>
  </si>
  <si>
    <t>9595 Lavonia Rd</t>
  </si>
  <si>
    <t>Carnesville</t>
  </si>
  <si>
    <t>706-384-3053</t>
  </si>
  <si>
    <t>El Manzanillo Mexican Restaurant</t>
  </si>
  <si>
    <t>706-245-4725</t>
  </si>
  <si>
    <t>737 Cook St</t>
  </si>
  <si>
    <t>Royston</t>
  </si>
  <si>
    <t>Ellijay Wood Fired Pizza</t>
  </si>
  <si>
    <t>2 River St</t>
  </si>
  <si>
    <t>706-707-4992</t>
  </si>
  <si>
    <t>http://ellijaywoodfired.com</t>
  </si>
  <si>
    <t>Cantaberry Restaurant &amp; Catering</t>
  </si>
  <si>
    <t>706-636-4663</t>
  </si>
  <si>
    <t>5 S Side Square</t>
  </si>
  <si>
    <t>Tony’s Country Corner Kitchen</t>
  </si>
  <si>
    <t>https://www.cckitchen.net</t>
  </si>
  <si>
    <t>2020 Old Hwy 5 S</t>
  </si>
  <si>
    <t>706-276-7077</t>
  </si>
  <si>
    <t>Hitching Post Beer &amp; Wine Package Store</t>
  </si>
  <si>
    <t>706-276-9924</t>
  </si>
  <si>
    <t>740 S Main St</t>
  </si>
  <si>
    <t>https://hitchingpostpackagestoredelicatessen.food-places.com</t>
  </si>
  <si>
    <t>Shane's Rib Shack</t>
  </si>
  <si>
    <t>http://www.shanesribshack.com</t>
  </si>
  <si>
    <t>289 Highland Crossing</t>
  </si>
  <si>
    <t>706-635-7427</t>
  </si>
  <si>
    <t>Mucho Kaliente Mexican Restaurant</t>
  </si>
  <si>
    <t>706-636-4192</t>
  </si>
  <si>
    <t>941 Maddox Dr Ste 232 East</t>
  </si>
  <si>
    <t>http://muchokalienterestaurant.com</t>
  </si>
  <si>
    <t>The Pub</t>
  </si>
  <si>
    <t>941 Maddox Dr Ste 224 East</t>
  </si>
  <si>
    <t>706-972-4038</t>
  </si>
  <si>
    <t>30 Highland Xing S East</t>
  </si>
  <si>
    <t>706-515-0050</t>
  </si>
  <si>
    <t>Happy Family II</t>
  </si>
  <si>
    <t>706-635-6300</t>
  </si>
  <si>
    <t>772 Maddox Dr Ste 108</t>
  </si>
  <si>
    <t>Okinawa Restaurant</t>
  </si>
  <si>
    <t>http://okinawasteakhouse.net</t>
  </si>
  <si>
    <t>130 Old Orchard Sq</t>
  </si>
  <si>
    <t>706-698-2222</t>
  </si>
  <si>
    <t>Ribeyes</t>
  </si>
  <si>
    <t>706-776-6186</t>
  </si>
  <si>
    <t>2955 J Warren Rd</t>
  </si>
  <si>
    <t>Casa Bariachi Mexican Grill</t>
  </si>
  <si>
    <t>706-778-0050</t>
  </si>
  <si>
    <t>107 Market Centre Dr</t>
  </si>
  <si>
    <t>https://www.casabariachimexicangrill.com</t>
  </si>
  <si>
    <t>AJ's Pizza Pub</t>
  </si>
  <si>
    <t>441 Hwy</t>
  </si>
  <si>
    <t>706-776-2200</t>
  </si>
  <si>
    <t>236 Merchants Way Unit D</t>
  </si>
  <si>
    <t>706-894-2556</t>
  </si>
  <si>
    <t>Harry's Pantry</t>
  </si>
  <si>
    <t>706-754-7518</t>
  </si>
  <si>
    <t>2059 Cool Springs Rd Exxon Gas</t>
  </si>
  <si>
    <t>Sweet Breads</t>
  </si>
  <si>
    <t>706-894-2653</t>
  </si>
  <si>
    <t>579 Georgia St</t>
  </si>
  <si>
    <t>The Overhang</t>
  </si>
  <si>
    <t>706-626-3951</t>
  </si>
  <si>
    <t>1 Camp Merrill Dr</t>
  </si>
  <si>
    <t>Beach Store LLC</t>
  </si>
  <si>
    <t>530-863-0873</t>
  </si>
  <si>
    <t>5628 Lake Rabun Rd</t>
  </si>
  <si>
    <t>Lakemont</t>
  </si>
  <si>
    <t>Old Mulehouse</t>
  </si>
  <si>
    <t>http://www.oldmulehouse.com</t>
  </si>
  <si>
    <t>706-253-3440</t>
  </si>
  <si>
    <t>2 N Main St</t>
  </si>
  <si>
    <t>Jasper</t>
  </si>
  <si>
    <t>61 Main Restaurant</t>
  </si>
  <si>
    <t>http://www.61main.com</t>
  </si>
  <si>
    <t>49 S Main St</t>
  </si>
  <si>
    <t>706-253-7289</t>
  </si>
  <si>
    <t>The Last Catch</t>
  </si>
  <si>
    <t>http://thelastcatch.net</t>
  </si>
  <si>
    <t>487 E Church St</t>
  </si>
  <si>
    <t>706-692-0032</t>
  </si>
  <si>
    <t>Woodbridge Tavern</t>
  </si>
  <si>
    <t>706-253-8500</t>
  </si>
  <si>
    <t>44 Chambers St</t>
  </si>
  <si>
    <t>https://www.woodbridgeinnjasper.com</t>
  </si>
  <si>
    <t>Buffalo Luke's</t>
  </si>
  <si>
    <t>http://www.buffalolukes.com</t>
  </si>
  <si>
    <t>706-692-0890</t>
  </si>
  <si>
    <t>61 Melissa Pkwy</t>
  </si>
  <si>
    <t>Ably Asian Cuisine</t>
  </si>
  <si>
    <t>706-253-1155</t>
  </si>
  <si>
    <t>744 Noah Dr Ste 101</t>
  </si>
  <si>
    <t>Pueblo Cantina</t>
  </si>
  <si>
    <t>https://www.pueblocantina.com</t>
  </si>
  <si>
    <t>25 Luke Carver Dr</t>
  </si>
  <si>
    <t>706-692-3212</t>
  </si>
  <si>
    <t>Bub-Ba-Q</t>
  </si>
  <si>
    <t>https://www.bub-ba-q.com</t>
  </si>
  <si>
    <t>706-692-7929</t>
  </si>
  <si>
    <t>1976 Hwy 53 W</t>
  </si>
  <si>
    <t>Peking Garden</t>
  </si>
  <si>
    <t>706-253-6828</t>
  </si>
  <si>
    <t>28 Bill Wigington Pkwy Ste 103</t>
  </si>
  <si>
    <t>Fatz Southern Kitchen</t>
  </si>
  <si>
    <t>http://www.fatz.com</t>
  </si>
  <si>
    <t>800 Noah Dr</t>
  </si>
  <si>
    <t>706-692-0003</t>
  </si>
  <si>
    <t>The Tavern at the 19th Hole</t>
  </si>
  <si>
    <t>https://tavern.bent-tree.com</t>
  </si>
  <si>
    <t>770-893-2621</t>
  </si>
  <si>
    <t>1885 Little Pine Mountain Rd</t>
  </si>
  <si>
    <t>Rocco's Pub</t>
  </si>
  <si>
    <t>http://roccosjasper.com</t>
  </si>
  <si>
    <t>47 Mountainside Village Pkwy</t>
  </si>
  <si>
    <t>706-253-1900</t>
  </si>
  <si>
    <t>Johnny's New York Style Pizza</t>
  </si>
  <si>
    <t>http://www.johnnyspizza.com</t>
  </si>
  <si>
    <t>706-253-0800</t>
  </si>
  <si>
    <t>744 Noah Dr Ste 116</t>
  </si>
  <si>
    <t>Texas Grill</t>
  </si>
  <si>
    <t>706-502-2673</t>
  </si>
  <si>
    <t>660 W Church St</t>
  </si>
  <si>
    <t>Michaelee's Italian Life Caffe</t>
  </si>
  <si>
    <t>http://italianlifecaffe.com</t>
  </si>
  <si>
    <t>6C Town Square</t>
  </si>
  <si>
    <t>706-400-5603</t>
  </si>
  <si>
    <t>Copperhead Lodge</t>
  </si>
  <si>
    <t>http://www.copperheadlodge.com</t>
  </si>
  <si>
    <t>171 Copperhead Pkwy</t>
  </si>
  <si>
    <t>706-835-7433</t>
  </si>
  <si>
    <t>Mike's Seafood Market &amp; Grill</t>
  </si>
  <si>
    <t>706-745-9519</t>
  </si>
  <si>
    <t>513 Murphy Hwy</t>
  </si>
  <si>
    <t>706-745-5998</t>
  </si>
  <si>
    <t>122 Murphy Hwy</t>
  </si>
  <si>
    <t>GrapeVine's - Cumming</t>
  </si>
  <si>
    <t>2619 Freedom Pkwy</t>
  </si>
  <si>
    <t>770-844-4416</t>
  </si>
  <si>
    <t>http://gvitalian.com</t>
  </si>
  <si>
    <t>SmokeyQ</t>
  </si>
  <si>
    <t>https://www.smokeyqbbq.com</t>
  </si>
  <si>
    <t>1850 Bald Ridge Marina Rd</t>
  </si>
  <si>
    <t>470-499-1279</t>
  </si>
  <si>
    <t>The Juicy Crab Cumming</t>
  </si>
  <si>
    <t>https://www.thejuicycrab.com</t>
  </si>
  <si>
    <t>2950 Buford Hwy Ste 180</t>
  </si>
  <si>
    <t>770-887-8181</t>
  </si>
  <si>
    <t>Tam's Tupelo</t>
  </si>
  <si>
    <t>http://www.tamstupelo.com</t>
  </si>
  <si>
    <t>1050 Buford Hwy</t>
  </si>
  <si>
    <t>470-839-2024</t>
  </si>
  <si>
    <t>Tam's Backstage</t>
  </si>
  <si>
    <t>http://www.tamsbackstage.com</t>
  </si>
  <si>
    <t>215 Ingram Ave</t>
  </si>
  <si>
    <t>678-455-8310</t>
  </si>
  <si>
    <t>Gasthaus Tirol</t>
  </si>
  <si>
    <t>770-844-7244</t>
  </si>
  <si>
    <t>310 Atlanta Rd</t>
  </si>
  <si>
    <t>http://www.gasthaus-cumming.com</t>
  </si>
  <si>
    <t>Rice Restaurant &amp; Sushi Bar</t>
  </si>
  <si>
    <t>770-887-9833</t>
  </si>
  <si>
    <t>3480 Keith Bridge Rd Ste B1</t>
  </si>
  <si>
    <t>https://www.ricerestaurantandsushibar.com</t>
  </si>
  <si>
    <t>Q Korean Steak House</t>
  </si>
  <si>
    <t>http://qkoreansteakhouse.com</t>
  </si>
  <si>
    <t>872 Buford Rd</t>
  </si>
  <si>
    <t>770-406-8441</t>
  </si>
  <si>
    <t>Besties</t>
  </si>
  <si>
    <t>http://bestiesempanadas.com</t>
  </si>
  <si>
    <t>5238 McGinnis Ferry Rd</t>
  </si>
  <si>
    <t>Alpharetta</t>
  </si>
  <si>
    <t>678-691-8184</t>
  </si>
  <si>
    <t>Just Round the Corner</t>
  </si>
  <si>
    <t>770-889-9968</t>
  </si>
  <si>
    <t>1620 Buford Dam Rd</t>
  </si>
  <si>
    <t>Village Burger - Cumming</t>
  </si>
  <si>
    <t>https://www.villageburger.com</t>
  </si>
  <si>
    <t>101 W Courthouse Square</t>
  </si>
  <si>
    <t>470-239-4502</t>
  </si>
  <si>
    <t>Allure Indian Bistro</t>
  </si>
  <si>
    <t>https://allureindianbistro.com</t>
  </si>
  <si>
    <t>2950 Buford Hwy Ste 220</t>
  </si>
  <si>
    <t>470-297-5691</t>
  </si>
  <si>
    <t>Balsas Mexican Restaurant</t>
  </si>
  <si>
    <t>https://balsasrestaurant.com</t>
  </si>
  <si>
    <t>678-456-8368</t>
  </si>
  <si>
    <t>1495 Dahlonega Hwy</t>
  </si>
  <si>
    <t>Tacos and Tequilas Mexican Grill</t>
  </si>
  <si>
    <t>http://www.tandtatlanta.com</t>
  </si>
  <si>
    <t>678-456-8237</t>
  </si>
  <si>
    <t>2155 Market Place Blvd</t>
  </si>
  <si>
    <t>Marie's Italian Deli</t>
  </si>
  <si>
    <t>770-886-0084</t>
  </si>
  <si>
    <t>580 Atlanta Rd Ste 34</t>
  </si>
  <si>
    <t>https://www.mariesitaliandeli.com</t>
  </si>
  <si>
    <t>Ricos World Kitchen</t>
  </si>
  <si>
    <t>306 W Main St</t>
  </si>
  <si>
    <t>678-765-7518</t>
  </si>
  <si>
    <t>https://ricosworldkitchen.com</t>
  </si>
  <si>
    <t>Friends Cumming Grill</t>
  </si>
  <si>
    <t>678-807-7330</t>
  </si>
  <si>
    <t>506 Lakeland Plz</t>
  </si>
  <si>
    <t>https://www.friendsamericangrill.com</t>
  </si>
  <si>
    <t>The Ridge-Great Steaks and Seafood</t>
  </si>
  <si>
    <t>770-886-9003</t>
  </si>
  <si>
    <t>https://www.theridgerestaurant.com</t>
  </si>
  <si>
    <t>Fuku Asian Bistro</t>
  </si>
  <si>
    <t>http://www.fukuga.com</t>
  </si>
  <si>
    <t>770-888-5288</t>
  </si>
  <si>
    <t>3280 Keith Bridge Rd Ste D1</t>
  </si>
  <si>
    <t>Thai Basil Kitchen</t>
  </si>
  <si>
    <t>https://thaibasilkitchen.com</t>
  </si>
  <si>
    <t>1475 Peachtree Pkwy Ste C5</t>
  </si>
  <si>
    <t>470-695-7377</t>
  </si>
  <si>
    <t>Dulce Luna's</t>
  </si>
  <si>
    <t>770-205-0079</t>
  </si>
  <si>
    <t>4335 Bethelview Rd Ste 120</t>
  </si>
  <si>
    <t>Baba's Gyro and Kabob</t>
  </si>
  <si>
    <t>http://www.babasgyros.com</t>
  </si>
  <si>
    <t>770-888-8100</t>
  </si>
  <si>
    <t>2310 Ronald Reagan Blvd Ste A</t>
  </si>
  <si>
    <t>Mika French Sushi</t>
  </si>
  <si>
    <t>http://www.mikafrenchsushi.com</t>
  </si>
  <si>
    <t>5910 Suwanee Dam Rd Unit 600</t>
  </si>
  <si>
    <t>678-765-8800</t>
  </si>
  <si>
    <t>Sugar Hill</t>
  </si>
  <si>
    <t>Tani Thai Restaurant</t>
  </si>
  <si>
    <t>http://tanithai.com</t>
  </si>
  <si>
    <t>15 East Main St</t>
  </si>
  <si>
    <t>770-932-1688</t>
  </si>
  <si>
    <t>Marlow's Tavern</t>
  </si>
  <si>
    <t>http://www.marlowstavern.com</t>
  </si>
  <si>
    <t>410 Peachtree Pkwy</t>
  </si>
  <si>
    <t>770-886-3666</t>
  </si>
  <si>
    <t>SoFo Modern Cuisine &amp; Cocktails</t>
  </si>
  <si>
    <t>http://www.soforestaurants.com</t>
  </si>
  <si>
    <t>3590 Old Atlanta Rd Ste 209</t>
  </si>
  <si>
    <t>Suwanee</t>
  </si>
  <si>
    <t>678-341-6823</t>
  </si>
  <si>
    <t>Vendetti's Pizza, Pasta &amp; Grill</t>
  </si>
  <si>
    <t>470-239-3398</t>
  </si>
  <si>
    <t>5456 Bethelview Rd Ste 109</t>
  </si>
  <si>
    <t>https://www.vendettispizzapastagrillga.com</t>
  </si>
  <si>
    <t>216 Atlanta Rd</t>
  </si>
  <si>
    <t>770-889-6890</t>
  </si>
  <si>
    <t>Quanto Basta Italian Bistro</t>
  </si>
  <si>
    <t>http://www.qbitalianbistro.com</t>
  </si>
  <si>
    <t>2950 Buford Hwy Ste 100</t>
  </si>
  <si>
    <t>678-455-3444</t>
  </si>
  <si>
    <t>Five Boroughs Pizza Tavern</t>
  </si>
  <si>
    <t>470-695-4011</t>
  </si>
  <si>
    <t>1370 Buford Hwy Ste 107</t>
  </si>
  <si>
    <t>https://www.fiveboroughspizzatavern.com</t>
  </si>
  <si>
    <t>Shuckin' Shack Oyster Bar</t>
  </si>
  <si>
    <t>http://www.theshuckinshack.com</t>
  </si>
  <si>
    <t>415 Peachtree Pkwy Ste 255</t>
  </si>
  <si>
    <t>470-253-7746</t>
  </si>
  <si>
    <t>Aqua Terra Bistro</t>
  </si>
  <si>
    <t>http://www.aquaterrabistro.com</t>
  </si>
  <si>
    <t>55 E Main St</t>
  </si>
  <si>
    <t>770-271-3000</t>
  </si>
  <si>
    <t>Samba Steakhouse</t>
  </si>
  <si>
    <t>http://www.sambasteakhouse.net</t>
  </si>
  <si>
    <t>5690 Cumming Hwy</t>
  </si>
  <si>
    <t>678-541-5277</t>
  </si>
  <si>
    <t>Izumi Asian Bistro Cumming</t>
  </si>
  <si>
    <t>https://www.weloveizumi.com</t>
  </si>
  <si>
    <t>1510 Market Pl Blvd</t>
  </si>
  <si>
    <t>470-253-8818</t>
  </si>
  <si>
    <t>Cue</t>
  </si>
  <si>
    <t>http://www.cuebarbecue.com</t>
  </si>
  <si>
    <t>1370 Buford Hwy</t>
  </si>
  <si>
    <t>770-888-1048</t>
  </si>
  <si>
    <t>Sugar Hill Distillery</t>
  </si>
  <si>
    <t>https://sugarhillstills.com</t>
  </si>
  <si>
    <t>1166 Church St</t>
  </si>
  <si>
    <t>470-589-1775</t>
  </si>
  <si>
    <t>Black Diamond Grill</t>
  </si>
  <si>
    <t>678-965-4770</t>
  </si>
  <si>
    <t>1485 Peachtree Pkwy</t>
  </si>
  <si>
    <t>https://theblackdiamondgrill.com</t>
  </si>
  <si>
    <t>Pizzeria Azzurri</t>
  </si>
  <si>
    <t>http://pizzeriaazzurri.com</t>
  </si>
  <si>
    <t>3560 Browns Bridge Rd</t>
  </si>
  <si>
    <t>770-887-8833</t>
  </si>
  <si>
    <t>Happy Family</t>
  </si>
  <si>
    <t>470-695-7233</t>
  </si>
  <si>
    <t>103 W Courthouse Sq</t>
  </si>
  <si>
    <t>http://www.happyfamilycumming.com</t>
  </si>
  <si>
    <t>Pueblos Mexican Cuisine - Cumming</t>
  </si>
  <si>
    <t>770-888-5282</t>
  </si>
  <si>
    <t>2595 Freedom Pkwy</t>
  </si>
  <si>
    <t>Provino's Italian Restaurant</t>
  </si>
  <si>
    <t>http://www.provinos.com</t>
  </si>
  <si>
    <t>1610 Market Pl Blvd</t>
  </si>
  <si>
    <t>770-205-5605</t>
  </si>
  <si>
    <t>Tavern House</t>
  </si>
  <si>
    <t>http://www.thetavernhouse.com</t>
  </si>
  <si>
    <t>5915 Suwanee Dam Rd</t>
  </si>
  <si>
    <t>770-271-4004</t>
  </si>
  <si>
    <t>Fridas Mexican Cuisine</t>
  </si>
  <si>
    <t>770-888-4895</t>
  </si>
  <si>
    <t>405 Peachtree Pkwy Ste 165</t>
  </si>
  <si>
    <t>https://www.fridas-mexicancuisine.com</t>
  </si>
  <si>
    <t>Bare Bones Steakhouse</t>
  </si>
  <si>
    <t>470-266-1890</t>
  </si>
  <si>
    <t>101 E Main St Ste C12</t>
  </si>
  <si>
    <t>http://barebonessteakhouse.com</t>
  </si>
  <si>
    <t>Indian Flavors Restaurant</t>
  </si>
  <si>
    <t>404-348-4852</t>
  </si>
  <si>
    <t>3020 Old Atlanta Rd Ste 300</t>
  </si>
  <si>
    <t>http://www.indianflavorsrestaurant.com</t>
  </si>
  <si>
    <t>Rushing Trading Company</t>
  </si>
  <si>
    <t>678-288-9808</t>
  </si>
  <si>
    <t>5029 W Broad St</t>
  </si>
  <si>
    <t>https://rushingtradingco.com</t>
  </si>
  <si>
    <t>Jim 'N Nick's Bar-B-Q</t>
  </si>
  <si>
    <t>http://www.jimnnicks.com</t>
  </si>
  <si>
    <t>3130 Ronald Reagan Blvd</t>
  </si>
  <si>
    <t>678-845-1565</t>
  </si>
  <si>
    <t>Central City Tavern</t>
  </si>
  <si>
    <t>470-326-5155</t>
  </si>
  <si>
    <t>5019 W Broad St Ste M122 &amp; M123</t>
  </si>
  <si>
    <t>https://centralcitytavern.com</t>
  </si>
  <si>
    <t>Tequila Fiesta Taqueria &amp; Bar</t>
  </si>
  <si>
    <t>678-771-8136</t>
  </si>
  <si>
    <t>3120 Mathis Airport Pkwy Ste 100</t>
  </si>
  <si>
    <t>https://www.tequilafiestataqueria.com</t>
  </si>
  <si>
    <t>655 Atlanta Rd Ste 607</t>
  </si>
  <si>
    <t>678-341-9023</t>
  </si>
  <si>
    <t>Tannery Row Ale House</t>
  </si>
  <si>
    <t>678-765-8979</t>
  </si>
  <si>
    <t>554 W Main St</t>
  </si>
  <si>
    <t>https://www.tanneryrowalehouse.com</t>
  </si>
  <si>
    <t>Hacienda Bar &amp; Grill</t>
  </si>
  <si>
    <t>http://www.haciendabarr.com</t>
  </si>
  <si>
    <t>549 Lakeland Plz Ste 549</t>
  </si>
  <si>
    <t>678-341-9589</t>
  </si>
  <si>
    <t>Hopdoddy Burger Bar</t>
  </si>
  <si>
    <t>http://www.hopdoddy.com</t>
  </si>
  <si>
    <t>678-341-5689</t>
  </si>
  <si>
    <t>410 Peachtree Pkwy Ste 204</t>
  </si>
  <si>
    <t>Los Rios</t>
  </si>
  <si>
    <t>http://losrioscummingga.com</t>
  </si>
  <si>
    <t>12 Tri County Plz</t>
  </si>
  <si>
    <t>678-456-8892</t>
  </si>
  <si>
    <t>Big D's BBQ</t>
  </si>
  <si>
    <t>http://www.bigdsbbq.com</t>
  </si>
  <si>
    <t>212 Atlanta Rd</t>
  </si>
  <si>
    <t>470-695-7444</t>
  </si>
  <si>
    <t>Giorgio's Family Kitchen</t>
  </si>
  <si>
    <t>http://www.eatatgiorgios.com</t>
  </si>
  <si>
    <t>770-781-4525</t>
  </si>
  <si>
    <t>558 Lakeland Plz</t>
  </si>
  <si>
    <t>Good ol' Days Bar and Grill</t>
  </si>
  <si>
    <t>770-887-8575</t>
  </si>
  <si>
    <t>419 Atlanta Rd</t>
  </si>
  <si>
    <t>https://goodoldaysbarandgrill.com</t>
  </si>
  <si>
    <t>Windward Tavern</t>
  </si>
  <si>
    <t>678-297-0904</t>
  </si>
  <si>
    <t>5206 Mcginnis Ferry Rd</t>
  </si>
  <si>
    <t>https://www.thewindwardtavern.com</t>
  </si>
  <si>
    <t>510 Lakeland Plz</t>
  </si>
  <si>
    <t>770-844-7402</t>
  </si>
  <si>
    <t>https://johnnyspizza.com</t>
  </si>
  <si>
    <t>2115 Market Place Blvd</t>
  </si>
  <si>
    <t>678-456-3133</t>
  </si>
  <si>
    <t>Summits Wayside Tavern</t>
  </si>
  <si>
    <t>http://www.summits-online.com</t>
  </si>
  <si>
    <t>525 Lake Center Pkwy</t>
  </si>
  <si>
    <t>770-886-4374</t>
  </si>
  <si>
    <t>Taco Mac - Cumming</t>
  </si>
  <si>
    <t>https://tacomac.com</t>
  </si>
  <si>
    <t>2275 Marketplace Blvd</t>
  </si>
  <si>
    <t>678-679-1050</t>
  </si>
  <si>
    <t>Catrina's Mexican Grill</t>
  </si>
  <si>
    <t>770-674-9652</t>
  </si>
  <si>
    <t>5354 McGinnis Ferry Rd Ste 208</t>
  </si>
  <si>
    <t>https://catrinas-mexican-grill-mexican-restaurant.business.site</t>
  </si>
  <si>
    <t>Sugar Hill Bakery and Café</t>
  </si>
  <si>
    <t>678-765-8008</t>
  </si>
  <si>
    <t>4969 W Broad St</t>
  </si>
  <si>
    <t>Taco Mexico</t>
  </si>
  <si>
    <t>http://www.taco-mexico.com</t>
  </si>
  <si>
    <t>530 Lake Center Pkwy Ste D</t>
  </si>
  <si>
    <t>770-781-9595</t>
  </si>
  <si>
    <t>Alessio's Restaurant &amp; Pizzeria</t>
  </si>
  <si>
    <t>678-513-2903</t>
  </si>
  <si>
    <t>3775 Windermere Pkwy</t>
  </si>
  <si>
    <t>https://alessiosrestaurant.com</t>
  </si>
  <si>
    <t>Moto Asian Cuisine</t>
  </si>
  <si>
    <t>655 Atlanta Hwy Ste 101</t>
  </si>
  <si>
    <t>770-844-1080</t>
  </si>
  <si>
    <t>https://www.motoasiancuisine.com</t>
  </si>
  <si>
    <t>Mangia Ristorante and Pizzeria</t>
  </si>
  <si>
    <t>770-619-9797</t>
  </si>
  <si>
    <t>5354 McGinnis Ferry Rd Ste 220</t>
  </si>
  <si>
    <t>https://www.mangiapizzeriaalpharetta.com</t>
  </si>
  <si>
    <t>410 Peachtree Pkwy Ste 242</t>
  </si>
  <si>
    <t>770-889-9915</t>
  </si>
  <si>
    <t>Kani House - Cumming</t>
  </si>
  <si>
    <t>https://www.kanihouse.com</t>
  </si>
  <si>
    <t>770-888-8189</t>
  </si>
  <si>
    <t>1770 Market Place Blvd</t>
  </si>
  <si>
    <t>Cheeky - Forsyth</t>
  </si>
  <si>
    <t>http://eatatcheeky.com</t>
  </si>
  <si>
    <t>410 Peachtree Pkwy Ste 122</t>
  </si>
  <si>
    <t>770-888-9940</t>
  </si>
  <si>
    <t>The Diner at Sugar Hill</t>
  </si>
  <si>
    <t>770-831-0180</t>
  </si>
  <si>
    <t>4500 Nelson Brogdon Blvd</t>
  </si>
  <si>
    <t>https://www.thedineratsugarhill.com</t>
  </si>
  <si>
    <t>874 Buford Rd</t>
  </si>
  <si>
    <t>https://www.chilis.com</t>
  </si>
  <si>
    <t>678-947-3165</t>
  </si>
  <si>
    <t>Ichiban Steak &amp; Sushi at The Collection</t>
  </si>
  <si>
    <t>770-888-2676</t>
  </si>
  <si>
    <t>410 Peachtree Pkwy Ste 112</t>
  </si>
  <si>
    <t>https://ichibansteakandsushi.com</t>
  </si>
  <si>
    <t>Buffalo'</t>
  </si>
  <si>
    <t>http://www.buffalos.com</t>
  </si>
  <si>
    <t>1175 Buford Hwy</t>
  </si>
  <si>
    <t>470-309-9464</t>
  </si>
  <si>
    <t>Mayuri Indian Grill</t>
  </si>
  <si>
    <t>https://www.mig.restaurant</t>
  </si>
  <si>
    <t>5354 McGinnis Ferry Rd Ste 226 A</t>
  </si>
  <si>
    <t>470-709-5026</t>
  </si>
  <si>
    <t>Chopsticks China Bistro &amp; Sushi Bar</t>
  </si>
  <si>
    <t>770-889-6666</t>
  </si>
  <si>
    <t>405 Peachtree Pkwy Ste 100</t>
  </si>
  <si>
    <t>Ted's Montana Grill - Cumming</t>
  </si>
  <si>
    <t>678-947-3530</t>
  </si>
  <si>
    <t>410 Peachtree Pkwy Ste 100</t>
  </si>
  <si>
    <t>https://www.tedsmontanagrill.com</t>
  </si>
  <si>
    <t>Laredo's Mexican Bar &amp; Grill</t>
  </si>
  <si>
    <t>http://laredosmexicangrill.com</t>
  </si>
  <si>
    <t>3480 Keith Bridge Rd Ste D4</t>
  </si>
  <si>
    <t>770-886-6767</t>
  </si>
  <si>
    <t>Shine Pizza</t>
  </si>
  <si>
    <t>678-765-7627</t>
  </si>
  <si>
    <t>5019 W Broad St NE Ste M115</t>
  </si>
  <si>
    <t>Bravo's Cantina and Grill</t>
  </si>
  <si>
    <t>http://bravoscantinagrill.com</t>
  </si>
  <si>
    <t>5965 Cumming Hwy Ste 780</t>
  </si>
  <si>
    <t>678-546-7670</t>
  </si>
  <si>
    <t>Osaka Steak and Sushi</t>
  </si>
  <si>
    <t>470-253-8698</t>
  </si>
  <si>
    <t>1735 Buford Hwy Ste 330</t>
  </si>
  <si>
    <t>Mia Ristorante Italiano</t>
  </si>
  <si>
    <t>http://www.miaitaliano.com</t>
  </si>
  <si>
    <t>2300 Bethelview Rd Ste 104</t>
  </si>
  <si>
    <t>770-887-3000</t>
  </si>
  <si>
    <t>Twisted Tavern</t>
  </si>
  <si>
    <t>http://www.twistedtavern.net</t>
  </si>
  <si>
    <t>4450 Nelson Brogdon Blvd</t>
  </si>
  <si>
    <t>678-714-0302</t>
  </si>
  <si>
    <t>Castleberry Ale House</t>
  </si>
  <si>
    <t>http://castleberryalehouse.com</t>
  </si>
  <si>
    <t>770-292-9999</t>
  </si>
  <si>
    <t>5446 Bethelview Rd</t>
  </si>
  <si>
    <t>Las Palmas Mexican Restaurant</t>
  </si>
  <si>
    <t>770-406-8551</t>
  </si>
  <si>
    <t>5465 Bethelview Rd Ste 560</t>
  </si>
  <si>
    <t>Friends Buford Grill</t>
  </si>
  <si>
    <t>33 Buford Village Way</t>
  </si>
  <si>
    <t>770-904-7770</t>
  </si>
  <si>
    <t>Carrabba's Italian Grill</t>
  </si>
  <si>
    <t>https://www.carrabbas.com</t>
  </si>
  <si>
    <t>420 Peachtree Pkwy</t>
  </si>
  <si>
    <t>770-292-9104</t>
  </si>
  <si>
    <t>Rosati's Pizza</t>
  </si>
  <si>
    <t>470-691-3583</t>
  </si>
  <si>
    <t>415 Peachtree Pkwy 200 Ste 200</t>
  </si>
  <si>
    <t>https://www.rosatispizzaandsportspub.com</t>
  </si>
  <si>
    <t>Mellow Mushroom - Cumming</t>
  </si>
  <si>
    <t>http://www.mellowmushroom.com</t>
  </si>
  <si>
    <t>410 Peachtree Pkwy Ste 200</t>
  </si>
  <si>
    <t>770-888-8885</t>
  </si>
  <si>
    <t>920 Buford Rd</t>
  </si>
  <si>
    <t>770-888-3880</t>
  </si>
  <si>
    <t>Atlanta Bread The Collection</t>
  </si>
  <si>
    <t>410 Peachtree Pkwy Ste 116</t>
  </si>
  <si>
    <t>678-845-5881</t>
  </si>
  <si>
    <t>https://atlantabread.com</t>
  </si>
  <si>
    <t>1715 Market Place Blvd</t>
  </si>
  <si>
    <t>678-455-7225</t>
  </si>
  <si>
    <t>Red Robin Gourmet Burgers and Brews</t>
  </si>
  <si>
    <t>http://www.redrobin.com</t>
  </si>
  <si>
    <t>370 Peachtree Pkwy</t>
  </si>
  <si>
    <t>770-781-0200</t>
  </si>
  <si>
    <t>504 Lakeland Plz</t>
  </si>
  <si>
    <t>770-887-1922</t>
  </si>
  <si>
    <t>SushiMing Japanese Kitchen</t>
  </si>
  <si>
    <t>770-751-0522</t>
  </si>
  <si>
    <t>5430 McGinnis Ferry Rd Ste 103</t>
  </si>
  <si>
    <t>http://www.sushimingjapanesekitchen.com</t>
  </si>
  <si>
    <t>El Rio Mexican Restaurant</t>
  </si>
  <si>
    <t>https://www.elriocantina.com</t>
  </si>
  <si>
    <t>770-887-3899</t>
  </si>
  <si>
    <t>248 Atlanta Rd</t>
  </si>
  <si>
    <t>2609 Peachtree Pkwy Ste B</t>
  </si>
  <si>
    <t>470-533-2121</t>
  </si>
  <si>
    <t>Kitani Sushi</t>
  </si>
  <si>
    <t>770-888-3885</t>
  </si>
  <si>
    <t>China House</t>
  </si>
  <si>
    <t>678-714-8022</t>
  </si>
  <si>
    <t>5965 Cumming Hwy Ste 750</t>
  </si>
  <si>
    <t>https://sugarhillchinahouse.com</t>
  </si>
  <si>
    <t>925 Market Place Blvd</t>
  </si>
  <si>
    <t>678-947-4228</t>
  </si>
  <si>
    <t>Dominick's</t>
  </si>
  <si>
    <t>770-614-0019</t>
  </si>
  <si>
    <t>22 Buford Village Way Ste 211</t>
  </si>
  <si>
    <t>https://www.dominicksitalian.com</t>
  </si>
  <si>
    <t>Maria Tex Mex</t>
  </si>
  <si>
    <t>678-714-6915</t>
  </si>
  <si>
    <t>33 Buford Village Way Ste 311</t>
  </si>
  <si>
    <t>Pacific Spice</t>
  </si>
  <si>
    <t>5485 Bethelview Rd Ste 410</t>
  </si>
  <si>
    <t>770-886-4881</t>
  </si>
  <si>
    <t>https://www.pacificspicecummingga.com</t>
  </si>
  <si>
    <t>Taco Mac Johns Creek</t>
  </si>
  <si>
    <t>http://locations.tacomac.com</t>
  </si>
  <si>
    <t>2607 Peachtree Pkwy</t>
  </si>
  <si>
    <t>678-679-0430</t>
  </si>
  <si>
    <t>3490 Keith Bridge Rd Ste D-3</t>
  </si>
  <si>
    <t>678-947-4260</t>
  </si>
  <si>
    <t>37 Main</t>
  </si>
  <si>
    <t>http://37main.com</t>
  </si>
  <si>
    <t>37 E Main St</t>
  </si>
  <si>
    <t>678-288-2030</t>
  </si>
  <si>
    <t>Frontera Mex-Mex Grill</t>
  </si>
  <si>
    <t>http://myfrontera.com</t>
  </si>
  <si>
    <t>5865 Cumming Hwy.</t>
  </si>
  <si>
    <t>770-904-0994</t>
  </si>
  <si>
    <t>905 Market Place Blvd Ste C</t>
  </si>
  <si>
    <t>678-456-3065</t>
  </si>
  <si>
    <t>Bravo Mexican Grill</t>
  </si>
  <si>
    <t>http://www.bravomexgrill.com</t>
  </si>
  <si>
    <t>2033 Buford Hwy Ste 115</t>
  </si>
  <si>
    <t>770-614-3764</t>
  </si>
  <si>
    <t>Los Maguey</t>
  </si>
  <si>
    <t>5456 Bethelview Rd</t>
  </si>
  <si>
    <t>770-292-9003</t>
  </si>
  <si>
    <t>https://www.losmagueymexican.com</t>
  </si>
  <si>
    <t>678-482-0502</t>
  </si>
  <si>
    <t>4685 Nelson Brogdon Blvd</t>
  </si>
  <si>
    <t>Shady Grove Kitchen</t>
  </si>
  <si>
    <t>770-889-8986</t>
  </si>
  <si>
    <t>5110 Browns Bridge Rd</t>
  </si>
  <si>
    <t>Sid's Pizza &amp; Grill</t>
  </si>
  <si>
    <t>http://www.sidspizza.com</t>
  </si>
  <si>
    <t>2631 Peachtree Pkwy</t>
  </si>
  <si>
    <t>678-319-4288</t>
  </si>
  <si>
    <t>4108 Hamilton Mill Rd Ste 280</t>
  </si>
  <si>
    <t>470-238-8322</t>
  </si>
  <si>
    <t>Lee's Golden Buddha</t>
  </si>
  <si>
    <t>http://www.goldenbuddhaga.com</t>
  </si>
  <si>
    <t>4300 Buford Dr</t>
  </si>
  <si>
    <t>770-945-1224</t>
  </si>
  <si>
    <t>Zen Fuji</t>
  </si>
  <si>
    <t>678-339-9977</t>
  </si>
  <si>
    <t>5192 Mcginnis Ferry Rd</t>
  </si>
  <si>
    <t>https://www.zenfujirestaurant.com</t>
  </si>
  <si>
    <t>Mo Mo Ya Japanese Restaurant 2</t>
  </si>
  <si>
    <t>770-945-1308</t>
  </si>
  <si>
    <t>Salerno's Pizza</t>
  </si>
  <si>
    <t>678-965-2411</t>
  </si>
  <si>
    <t>1790 Peachtree Pkwy</t>
  </si>
  <si>
    <t>North Georgia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</si>
</sst>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"/>
    <numFmt numFmtId="166" formatCode="#&quot; Duplicates&quot;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color theme="1"/>
      <name val="Arial Narrow"/>
      <family val="2"/>
    </font>
    <font>
      <b/>
      <sz val="9"/>
      <color theme="0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4.9989318521683403E-2"/>
      </right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indexed="64"/>
      </bottom>
      <diagonal/>
    </border>
    <border>
      <left style="thin">
        <color theme="0" tint="-4.9989318521683403E-2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8" xfId="0" applyFont="1" applyBorder="1"/>
    <xf numFmtId="0" fontId="2" fillId="0" borderId="3" xfId="1" applyBorder="1"/>
    <xf numFmtId="0" fontId="2" fillId="0" borderId="1" xfId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7" borderId="2" xfId="0" applyFont="1" applyFill="1" applyBorder="1"/>
    <xf numFmtId="0" fontId="4" fillId="7" borderId="9" xfId="0" applyFont="1" applyFill="1" applyBorder="1"/>
    <xf numFmtId="0" fontId="4" fillId="7" borderId="10" xfId="0" applyFont="1" applyFill="1" applyBorder="1"/>
    <xf numFmtId="0" fontId="4" fillId="7" borderId="10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15" fontId="1" fillId="0" borderId="0" xfId="0" applyNumberFormat="1" applyFont="1" applyAlignment="1">
      <alignment horizontal="left"/>
    </xf>
    <xf numFmtId="0" fontId="7" fillId="0" borderId="0" xfId="0" applyFont="1"/>
    <xf numFmtId="166" fontId="7" fillId="0" borderId="0" xfId="0" applyNumberFormat="1" applyFont="1"/>
    <xf numFmtId="0" fontId="8" fillId="0" borderId="0" xfId="1" applyFont="1"/>
    <xf numFmtId="0" fontId="1" fillId="11" borderId="0" xfId="0" applyFont="1" applyFill="1" applyAlignment="1">
      <alignment horizontal="center"/>
    </xf>
    <xf numFmtId="1" fontId="1" fillId="11" borderId="0" xfId="2" applyNumberFormat="1" applyFont="1" applyFill="1" applyAlignment="1">
      <alignment horizontal="center"/>
    </xf>
    <xf numFmtId="0" fontId="1" fillId="11" borderId="0" xfId="0" applyFont="1" applyFill="1"/>
    <xf numFmtId="1" fontId="1" fillId="11" borderId="0" xfId="0" applyNumberFormat="1" applyFont="1" applyFill="1" applyAlignment="1">
      <alignment horizontal="center"/>
    </xf>
    <xf numFmtId="9" fontId="1" fillId="11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15" fontId="1" fillId="0" borderId="0" xfId="0" applyNumberFormat="1" applyFont="1" applyAlignment="1">
      <alignment horizontal="center"/>
    </xf>
    <xf numFmtId="0" fontId="2" fillId="0" borderId="0" xfId="1"/>
    <xf numFmtId="0" fontId="0" fillId="0" borderId="4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</cellXfs>
  <cellStyles count="3">
    <cellStyle name="Comma" xfId="2" builtinId="3"/>
    <cellStyle name="Hyperlink" xfId="1" builtinId="8" customBuiltin="1"/>
    <cellStyle name="Normal" xfId="0" builtinId="0"/>
  </cellStyles>
  <dxfs count="73">
    <dxf>
      <font>
        <strike val="0"/>
        <outline val="0"/>
        <shadow val="0"/>
        <u val="none"/>
        <vertAlign val="baseline"/>
        <sz val="8"/>
        <name val="Arial Narrow"/>
        <scheme val="none"/>
      </font>
    </dxf>
    <dxf>
      <font>
        <strike val="0"/>
        <outline val="0"/>
        <shadow val="0"/>
        <u val="none"/>
        <vertAlign val="baseline"/>
        <sz val="8"/>
        <name val="Arial Narrow"/>
        <scheme val="none"/>
      </font>
    </dxf>
    <dxf>
      <font>
        <strike val="0"/>
        <outline val="0"/>
        <shadow val="0"/>
        <u val="none"/>
        <vertAlign val="baseline"/>
        <sz val="8"/>
        <name val="Arial Narrow"/>
        <scheme val="none"/>
      </font>
    </dxf>
    <dxf>
      <font>
        <strike val="0"/>
        <outline val="0"/>
        <shadow val="0"/>
        <u val="none"/>
        <vertAlign val="baseline"/>
        <sz val="8"/>
        <name val="Arial Narrow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  <numFmt numFmtId="165" formatCode="0.0"/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Arial Narrow"/>
        <scheme val="none"/>
      </font>
    </dxf>
    <dxf>
      <border>
        <bottom style="medium">
          <color rgb="FF000000"/>
        </bottom>
      </border>
    </dxf>
    <dxf>
      <font>
        <b/>
        <strike val="0"/>
        <outline val="0"/>
        <shadow val="0"/>
        <u val="none"/>
        <vertAlign val="baseline"/>
        <sz val="9"/>
        <color theme="0"/>
        <name val="Arial Narrow"/>
        <scheme val="none"/>
      </font>
      <fill>
        <patternFill patternType="solid">
          <fgColor indexed="64"/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  <numFmt numFmtId="165" formatCode="0.0"/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theme="0"/>
        <name val="Arial Narrow"/>
        <scheme val="none"/>
      </font>
      <fill>
        <patternFill patternType="solid">
          <fgColor indexed="64"/>
          <bgColor theme="2" tint="-0.49998474074526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7:P470" totalsRowShown="0" headerRowDxfId="53" dataDxfId="51" headerRowBorderDxfId="52">
  <tableColumns count="16">
    <tableColumn id="1" name="Restaurant Name" dataDxfId="50"/>
    <tableColumn id="2" name="Address" dataDxfId="49"/>
    <tableColumn id="3" name="Phone" dataDxfId="48"/>
    <tableColumn id="4" name="City" dataDxfId="47"/>
    <tableColumn id="5" name="State" dataDxfId="46"/>
    <tableColumn id="6" name="Zip Code" dataDxfId="45"/>
    <tableColumn id="7" name="Market" dataDxfId="44"/>
    <tableColumn id="8" name="Area" dataDxfId="43"/>
    <tableColumn id="9" name="Website" dataDxfId="42"/>
    <tableColumn id="10" name="Spon" dataDxfId="41"/>
    <tableColumn id="11" name="Stars" dataDxfId="40"/>
    <tableColumn id="12" name="Rev" dataDxfId="39"/>
    <tableColumn id="13" name="Out" dataDxfId="38"/>
    <tableColumn id="14" name="Bar" dataDxfId="37"/>
    <tableColumn id="16" name="Phone2" dataDxfId="36">
      <calculatedColumnFormula>LEFT(Table1[[#This Row],[Phone]],3)</calculatedColumnFormula>
    </tableColumn>
    <tableColumn id="18" name="Address2" dataDxfId="35">
      <calculatedColumnFormula>IF(COUNTIF($B$8:B8,Table1[[#This Row],[Address]])&gt;1,1,0)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Table14" displayName="Table14" ref="A7:P471" totalsRowShown="0" headerRowDxfId="22" dataDxfId="20" headerRowBorderDxfId="21">
  <tableColumns count="16">
    <tableColumn id="1" name="Restaurant Name" dataDxfId="19"/>
    <tableColumn id="2" name="Address" dataDxfId="18"/>
    <tableColumn id="3" name="Phone" dataDxfId="17"/>
    <tableColumn id="4" name="City" dataDxfId="16"/>
    <tableColumn id="5" name="State" dataDxfId="15"/>
    <tableColumn id="6" name="Zip Code" dataDxfId="14"/>
    <tableColumn id="7" name="Market" dataDxfId="13"/>
    <tableColumn id="8" name="Area" dataDxfId="12"/>
    <tableColumn id="9" name="Website" dataDxfId="11"/>
    <tableColumn id="10" name="Spon" dataDxfId="10"/>
    <tableColumn id="11" name="Stars" dataDxfId="9"/>
    <tableColumn id="12" name="Rev" dataDxfId="8"/>
    <tableColumn id="13" name="Out" dataDxfId="7"/>
    <tableColumn id="14" name="Bar" dataDxfId="6"/>
    <tableColumn id="16" name="Phone2" dataDxfId="5">
      <calculatedColumnFormula>LEFT(Table14[[#This Row],[Phone]],3)</calculatedColumnFormula>
    </tableColumn>
    <tableColumn id="18" name="Address2" dataDxfId="4">
      <calculatedColumnFormula>IF(COUNTIF(#REF!,Table14[[#This Row],[Address]])&gt;1,1,0)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" name="URL" displayName="URL" ref="N2:O10" totalsRowShown="0" headerRowDxfId="3" dataDxfId="2">
  <autoFilter ref="N2:O10"/>
  <tableColumns count="2">
    <tableColumn id="1" name="Start" dataDxfId="1"/>
    <tableColumn id="2" name="End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onterreymexicangrill.com/" TargetMode="External"/><Relationship Id="rId299" Type="http://schemas.openxmlformats.org/officeDocument/2006/relationships/hyperlink" Target="https://www.outback.com/" TargetMode="External"/><Relationship Id="rId21" Type="http://schemas.openxmlformats.org/officeDocument/2006/relationships/hyperlink" Target="http://www.paulssteakhouse.com/" TargetMode="External"/><Relationship Id="rId63" Type="http://schemas.openxmlformats.org/officeDocument/2006/relationships/hyperlink" Target="https://www.theinkedpig.com/" TargetMode="External"/><Relationship Id="rId159" Type="http://schemas.openxmlformats.org/officeDocument/2006/relationships/hyperlink" Target="https://www.dairyqueen.com/" TargetMode="External"/><Relationship Id="rId170" Type="http://schemas.openxmlformats.org/officeDocument/2006/relationships/hyperlink" Target="https://blacksheepblueridge.com/" TargetMode="External"/><Relationship Id="rId226" Type="http://schemas.openxmlformats.org/officeDocument/2006/relationships/hyperlink" Target="http://www.tandtatlanta.com/" TargetMode="External"/><Relationship Id="rId268" Type="http://schemas.openxmlformats.org/officeDocument/2006/relationships/hyperlink" Target="https://goodoldaysbarandgrill.com/" TargetMode="External"/><Relationship Id="rId32" Type="http://schemas.openxmlformats.org/officeDocument/2006/relationships/hyperlink" Target="http://eljinetemexicanrestaurant.com/" TargetMode="External"/><Relationship Id="rId74" Type="http://schemas.openxmlformats.org/officeDocument/2006/relationships/hyperlink" Target="http://www.senorfiesta.com/" TargetMode="External"/><Relationship Id="rId128" Type="http://schemas.openxmlformats.org/officeDocument/2006/relationships/hyperlink" Target="http://brothersatwillowranch.com/" TargetMode="External"/><Relationship Id="rId5" Type="http://schemas.openxmlformats.org/officeDocument/2006/relationships/hyperlink" Target="https://pubngrub.biz/" TargetMode="External"/><Relationship Id="rId181" Type="http://schemas.openxmlformats.org/officeDocument/2006/relationships/hyperlink" Target="https://www.hookandeyeblueridge.com/" TargetMode="External"/><Relationship Id="rId237" Type="http://schemas.openxmlformats.org/officeDocument/2006/relationships/hyperlink" Target="http://www.soforestaurants.com/" TargetMode="External"/><Relationship Id="rId279" Type="http://schemas.openxmlformats.org/officeDocument/2006/relationships/hyperlink" Target="http://www.wildwingcafe.com/" TargetMode="External"/><Relationship Id="rId43" Type="http://schemas.openxmlformats.org/officeDocument/2006/relationships/hyperlink" Target="https://www.montaluce.com/" TargetMode="External"/><Relationship Id="rId139" Type="http://schemas.openxmlformats.org/officeDocument/2006/relationships/hyperlink" Target="https://www.losamigostoccoa.com/" TargetMode="External"/><Relationship Id="rId290" Type="http://schemas.openxmlformats.org/officeDocument/2006/relationships/hyperlink" Target="http://www.miaitaliano.com/" TargetMode="External"/><Relationship Id="rId304" Type="http://schemas.openxmlformats.org/officeDocument/2006/relationships/hyperlink" Target="https://yourpie.com/" TargetMode="External"/><Relationship Id="rId85" Type="http://schemas.openxmlformats.org/officeDocument/2006/relationships/hyperlink" Target="https://el-caldero-dominican-restaurant.business.site/" TargetMode="External"/><Relationship Id="rId150" Type="http://schemas.openxmlformats.org/officeDocument/2006/relationships/hyperlink" Target="http://pizzahut.com/" TargetMode="External"/><Relationship Id="rId192" Type="http://schemas.openxmlformats.org/officeDocument/2006/relationships/hyperlink" Target="http://ellijaywoodfired.com/" TargetMode="External"/><Relationship Id="rId206" Type="http://schemas.openxmlformats.org/officeDocument/2006/relationships/hyperlink" Target="https://www.pueblocantina.com/" TargetMode="External"/><Relationship Id="rId248" Type="http://schemas.openxmlformats.org/officeDocument/2006/relationships/hyperlink" Target="https://theblackdiamondgrill.com/" TargetMode="External"/><Relationship Id="rId12" Type="http://schemas.openxmlformats.org/officeDocument/2006/relationships/hyperlink" Target="https://valhallaresorthotel.com/" TargetMode="External"/><Relationship Id="rId108" Type="http://schemas.openxmlformats.org/officeDocument/2006/relationships/hyperlink" Target="https://www.diablossouthwestgrill.com/" TargetMode="External"/><Relationship Id="rId315" Type="http://schemas.openxmlformats.org/officeDocument/2006/relationships/hyperlink" Target="https://www.losmagueymexican.com/" TargetMode="External"/><Relationship Id="rId54" Type="http://schemas.openxmlformats.org/officeDocument/2006/relationships/hyperlink" Target="http://www.thecrimsonmoon.com/" TargetMode="External"/><Relationship Id="rId96" Type="http://schemas.openxmlformats.org/officeDocument/2006/relationships/hyperlink" Target="https://www.outback.com/" TargetMode="External"/><Relationship Id="rId161" Type="http://schemas.openxmlformats.org/officeDocument/2006/relationships/hyperlink" Target="http://sourwoodcafe.com/" TargetMode="External"/><Relationship Id="rId217" Type="http://schemas.openxmlformats.org/officeDocument/2006/relationships/hyperlink" Target="http://www.tamstupelo.com/" TargetMode="External"/><Relationship Id="rId259" Type="http://schemas.openxmlformats.org/officeDocument/2006/relationships/hyperlink" Target="https://centralcitytavern.com/" TargetMode="External"/><Relationship Id="rId23" Type="http://schemas.openxmlformats.org/officeDocument/2006/relationships/hyperlink" Target="http://www.spice55.net/" TargetMode="External"/><Relationship Id="rId119" Type="http://schemas.openxmlformats.org/officeDocument/2006/relationships/hyperlink" Target="http://pizzahut.com/" TargetMode="External"/><Relationship Id="rId270" Type="http://schemas.openxmlformats.org/officeDocument/2006/relationships/hyperlink" Target="http://www.texasroadhouse.com/" TargetMode="External"/><Relationship Id="rId65" Type="http://schemas.openxmlformats.org/officeDocument/2006/relationships/hyperlink" Target="http://avocadoseats.com/" TargetMode="External"/><Relationship Id="rId130" Type="http://schemas.openxmlformats.org/officeDocument/2006/relationships/hyperlink" Target="http://www.brasstownvalley.com/" TargetMode="External"/><Relationship Id="rId172" Type="http://schemas.openxmlformats.org/officeDocument/2006/relationships/hyperlink" Target="https://riverstreettavern.com/" TargetMode="External"/><Relationship Id="rId228" Type="http://schemas.openxmlformats.org/officeDocument/2006/relationships/hyperlink" Target="https://ricosworldkitchen.com/" TargetMode="External"/><Relationship Id="rId281" Type="http://schemas.openxmlformats.org/officeDocument/2006/relationships/hyperlink" Target="http://eatatcheeky.com/" TargetMode="External"/><Relationship Id="rId34" Type="http://schemas.openxmlformats.org/officeDocument/2006/relationships/hyperlink" Target="https://longhornsteakhouse.com/" TargetMode="External"/><Relationship Id="rId55" Type="http://schemas.openxmlformats.org/officeDocument/2006/relationships/hyperlink" Target="http://www.roosterscafe.net/" TargetMode="External"/><Relationship Id="rId76" Type="http://schemas.openxmlformats.org/officeDocument/2006/relationships/hyperlink" Target="https://cheddars.com/" TargetMode="External"/><Relationship Id="rId97" Type="http://schemas.openxmlformats.org/officeDocument/2006/relationships/hyperlink" Target="http://www.locosgrill.com/" TargetMode="External"/><Relationship Id="rId120" Type="http://schemas.openxmlformats.org/officeDocument/2006/relationships/hyperlink" Target="http://www.crackerbarrel.com/" TargetMode="External"/><Relationship Id="rId141" Type="http://schemas.openxmlformats.org/officeDocument/2006/relationships/hyperlink" Target="https://www.southernhartbrewing.com/" TargetMode="External"/><Relationship Id="rId7" Type="http://schemas.openxmlformats.org/officeDocument/2006/relationships/hyperlink" Target="http://www.ribcountrybbq.com/" TargetMode="External"/><Relationship Id="rId162" Type="http://schemas.openxmlformats.org/officeDocument/2006/relationships/hyperlink" Target="https://elriosmexicancafe.com/" TargetMode="External"/><Relationship Id="rId183" Type="http://schemas.openxmlformats.org/officeDocument/2006/relationships/hyperlink" Target="http://masseria-kitchen.com/" TargetMode="External"/><Relationship Id="rId218" Type="http://schemas.openxmlformats.org/officeDocument/2006/relationships/hyperlink" Target="http://www.tamsbackstage.com/" TargetMode="External"/><Relationship Id="rId239" Type="http://schemas.openxmlformats.org/officeDocument/2006/relationships/hyperlink" Target="http://www.roosterscafe.net/" TargetMode="External"/><Relationship Id="rId250" Type="http://schemas.openxmlformats.org/officeDocument/2006/relationships/hyperlink" Target="http://www.happyfamilycumming.com/" TargetMode="External"/><Relationship Id="rId271" Type="http://schemas.openxmlformats.org/officeDocument/2006/relationships/hyperlink" Target="https://johnnyspizza.com/" TargetMode="External"/><Relationship Id="rId292" Type="http://schemas.openxmlformats.org/officeDocument/2006/relationships/hyperlink" Target="http://castleberryalehouse.com/" TargetMode="External"/><Relationship Id="rId306" Type="http://schemas.openxmlformats.org/officeDocument/2006/relationships/hyperlink" Target="https://longhornsteakhouse.com/" TargetMode="External"/><Relationship Id="rId24" Type="http://schemas.openxmlformats.org/officeDocument/2006/relationships/hyperlink" Target="https://paulssteakhouse.com/" TargetMode="External"/><Relationship Id="rId45" Type="http://schemas.openxmlformats.org/officeDocument/2006/relationships/hyperlink" Target="https://www.theshenaniganspub.com/" TargetMode="External"/><Relationship Id="rId66" Type="http://schemas.openxmlformats.org/officeDocument/2006/relationships/hyperlink" Target="http://www.scottsonthesquare.com/" TargetMode="External"/><Relationship Id="rId87" Type="http://schemas.openxmlformats.org/officeDocument/2006/relationships/hyperlink" Target="https://www.lanierislands.com/" TargetMode="External"/><Relationship Id="rId110" Type="http://schemas.openxmlformats.org/officeDocument/2006/relationships/hyperlink" Target="https://playaazul-seafoodrestaurant.business.site/" TargetMode="External"/><Relationship Id="rId131" Type="http://schemas.openxmlformats.org/officeDocument/2006/relationships/hyperlink" Target="http://www.enricositalianrestaurant.com/" TargetMode="External"/><Relationship Id="rId152" Type="http://schemas.openxmlformats.org/officeDocument/2006/relationships/hyperlink" Target="https://kojijapanesesteakhousetogo.com/" TargetMode="External"/><Relationship Id="rId173" Type="http://schemas.openxmlformats.org/officeDocument/2006/relationships/hyperlink" Target="https://www.toccoariversiderestaurant.com/" TargetMode="External"/><Relationship Id="rId194" Type="http://schemas.openxmlformats.org/officeDocument/2006/relationships/hyperlink" Target="https://www.cckitchen.net/" TargetMode="External"/><Relationship Id="rId208" Type="http://schemas.openxmlformats.org/officeDocument/2006/relationships/hyperlink" Target="http://www.fatz.com/" TargetMode="External"/><Relationship Id="rId229" Type="http://schemas.openxmlformats.org/officeDocument/2006/relationships/hyperlink" Target="https://www.friendsamericangrill.com/" TargetMode="External"/><Relationship Id="rId240" Type="http://schemas.openxmlformats.org/officeDocument/2006/relationships/hyperlink" Target="http://www.qbitalianbistro.com/" TargetMode="External"/><Relationship Id="rId261" Type="http://schemas.openxmlformats.org/officeDocument/2006/relationships/hyperlink" Target="https://yourpie.com/" TargetMode="External"/><Relationship Id="rId14" Type="http://schemas.openxmlformats.org/officeDocument/2006/relationships/hyperlink" Target="http://hofbrauhaushelenga.com/" TargetMode="External"/><Relationship Id="rId35" Type="http://schemas.openxmlformats.org/officeDocument/2006/relationships/hyperlink" Target="http://www.fortifyclayton.com/" TargetMode="External"/><Relationship Id="rId56" Type="http://schemas.openxmlformats.org/officeDocument/2006/relationships/hyperlink" Target="https://www.palapasbarandgrill.com/" TargetMode="External"/><Relationship Id="rId77" Type="http://schemas.openxmlformats.org/officeDocument/2006/relationships/hyperlink" Target="https://www.pigtaleslakelanier.com/" TargetMode="External"/><Relationship Id="rId100" Type="http://schemas.openxmlformats.org/officeDocument/2006/relationships/hyperlink" Target="https://www.buffalowildwings.com/" TargetMode="External"/><Relationship Id="rId282" Type="http://schemas.openxmlformats.org/officeDocument/2006/relationships/hyperlink" Target="https://www.thedineratsugarhill.com/" TargetMode="External"/><Relationship Id="rId317" Type="http://schemas.openxmlformats.org/officeDocument/2006/relationships/hyperlink" Target="http://www.sidspizza.com/" TargetMode="External"/><Relationship Id="rId8" Type="http://schemas.openxmlformats.org/officeDocument/2006/relationships/hyperlink" Target="http://villagetavernpizza.com/" TargetMode="External"/><Relationship Id="rId98" Type="http://schemas.openxmlformats.org/officeDocument/2006/relationships/hyperlink" Target="http://www.chilis.com/" TargetMode="External"/><Relationship Id="rId121" Type="http://schemas.openxmlformats.org/officeDocument/2006/relationships/hyperlink" Target="http://www.lakelanierislands.com/" TargetMode="External"/><Relationship Id="rId142" Type="http://schemas.openxmlformats.org/officeDocument/2006/relationships/hyperlink" Target="http://ww12.downtowncafehartwell.com/" TargetMode="External"/><Relationship Id="rId163" Type="http://schemas.openxmlformats.org/officeDocument/2006/relationships/hyperlink" Target="http://lakeblueridgemarina.com/" TargetMode="External"/><Relationship Id="rId184" Type="http://schemas.openxmlformats.org/officeDocument/2006/relationships/hyperlink" Target="https://graceprime.com/" TargetMode="External"/><Relationship Id="rId219" Type="http://schemas.openxmlformats.org/officeDocument/2006/relationships/hyperlink" Target="http://www.gasthaus-cumming.com/" TargetMode="External"/><Relationship Id="rId230" Type="http://schemas.openxmlformats.org/officeDocument/2006/relationships/hyperlink" Target="https://www.theridgerestaurant.com/" TargetMode="External"/><Relationship Id="rId251" Type="http://schemas.openxmlformats.org/officeDocument/2006/relationships/hyperlink" Target="https://www.pueblosmexicancuisine.com/" TargetMode="External"/><Relationship Id="rId25" Type="http://schemas.openxmlformats.org/officeDocument/2006/relationships/hyperlink" Target="http://www.vielemargaritas.com/" TargetMode="External"/><Relationship Id="rId46" Type="http://schemas.openxmlformats.org/officeDocument/2006/relationships/hyperlink" Target="http://www.wolfmountainvineyards.com/" TargetMode="External"/><Relationship Id="rId67" Type="http://schemas.openxmlformats.org/officeDocument/2006/relationships/hyperlink" Target="https://chophouseandclub.com/" TargetMode="External"/><Relationship Id="rId272" Type="http://schemas.openxmlformats.org/officeDocument/2006/relationships/hyperlink" Target="http://www.summits-online.com/" TargetMode="External"/><Relationship Id="rId293" Type="http://schemas.openxmlformats.org/officeDocument/2006/relationships/hyperlink" Target="https://www.friendsamericangrill.com/" TargetMode="External"/><Relationship Id="rId307" Type="http://schemas.openxmlformats.org/officeDocument/2006/relationships/hyperlink" Target="https://www.dominicksitalian.com/" TargetMode="External"/><Relationship Id="rId88" Type="http://schemas.openxmlformats.org/officeDocument/2006/relationships/hyperlink" Target="https://www.lanierislands.com/" TargetMode="External"/><Relationship Id="rId111" Type="http://schemas.openxmlformats.org/officeDocument/2006/relationships/hyperlink" Target="https://senorfiestagainesville.com/" TargetMode="External"/><Relationship Id="rId132" Type="http://schemas.openxmlformats.org/officeDocument/2006/relationships/hyperlink" Target="http://www.randrprime.com/" TargetMode="External"/><Relationship Id="rId153" Type="http://schemas.openxmlformats.org/officeDocument/2006/relationships/hyperlink" Target="http://www.slicedhoschton.com/" TargetMode="External"/><Relationship Id="rId174" Type="http://schemas.openxmlformats.org/officeDocument/2006/relationships/hyperlink" Target="https://mercier-orchards.com/" TargetMode="External"/><Relationship Id="rId195" Type="http://schemas.openxmlformats.org/officeDocument/2006/relationships/hyperlink" Target="https://hitchingpostpackagestoredelicatessen.food-places.com/" TargetMode="External"/><Relationship Id="rId209" Type="http://schemas.openxmlformats.org/officeDocument/2006/relationships/hyperlink" Target="https://tavern.bent-tree.com/" TargetMode="External"/><Relationship Id="rId220" Type="http://schemas.openxmlformats.org/officeDocument/2006/relationships/hyperlink" Target="https://www.ricerestaurantandsushibar.com/" TargetMode="External"/><Relationship Id="rId241" Type="http://schemas.openxmlformats.org/officeDocument/2006/relationships/hyperlink" Target="https://www.fiveboroughspizzatavern.com/" TargetMode="External"/><Relationship Id="rId15" Type="http://schemas.openxmlformats.org/officeDocument/2006/relationships/hyperlink" Target="https://www.sylvanvalleylodge.com/" TargetMode="External"/><Relationship Id="rId36" Type="http://schemas.openxmlformats.org/officeDocument/2006/relationships/hyperlink" Target="http://ujclayton.com/" TargetMode="External"/><Relationship Id="rId57" Type="http://schemas.openxmlformats.org/officeDocument/2006/relationships/hyperlink" Target="https://southernkitchenatl.com/" TargetMode="External"/><Relationship Id="rId262" Type="http://schemas.openxmlformats.org/officeDocument/2006/relationships/hyperlink" Target="https://www.tanneryrowalehouse.com/" TargetMode="External"/><Relationship Id="rId283" Type="http://schemas.openxmlformats.org/officeDocument/2006/relationships/hyperlink" Target="https://www.chilis.com/" TargetMode="External"/><Relationship Id="rId318" Type="http://schemas.openxmlformats.org/officeDocument/2006/relationships/hyperlink" Target="https://johnnyspizza.com/" TargetMode="External"/><Relationship Id="rId78" Type="http://schemas.openxmlformats.org/officeDocument/2006/relationships/hyperlink" Target="https://overthetopburger.com/" TargetMode="External"/><Relationship Id="rId99" Type="http://schemas.openxmlformats.org/officeDocument/2006/relationships/hyperlink" Target="http://www.shogunatl.com/" TargetMode="External"/><Relationship Id="rId101" Type="http://schemas.openxmlformats.org/officeDocument/2006/relationships/hyperlink" Target="https://www.buffalos.com/" TargetMode="External"/><Relationship Id="rId122" Type="http://schemas.openxmlformats.org/officeDocument/2006/relationships/hyperlink" Target="http://www.chipotle.com/" TargetMode="External"/><Relationship Id="rId143" Type="http://schemas.openxmlformats.org/officeDocument/2006/relationships/hyperlink" Target="https://www.theboathousegrill.com/" TargetMode="External"/><Relationship Id="rId164" Type="http://schemas.openxmlformats.org/officeDocument/2006/relationships/hyperlink" Target="https://www.emilysinellijay.com/" TargetMode="External"/><Relationship Id="rId185" Type="http://schemas.openxmlformats.org/officeDocument/2006/relationships/hyperlink" Target="http://cantaberry.com/" TargetMode="External"/><Relationship Id="rId9" Type="http://schemas.openxmlformats.org/officeDocument/2006/relationships/hyperlink" Target="https://bodenseerestaurant.com/" TargetMode="External"/><Relationship Id="rId210" Type="http://schemas.openxmlformats.org/officeDocument/2006/relationships/hyperlink" Target="http://roccosjasper.com/" TargetMode="External"/><Relationship Id="rId26" Type="http://schemas.openxmlformats.org/officeDocument/2006/relationships/hyperlink" Target="https://www.theatticrestaurant.us/" TargetMode="External"/><Relationship Id="rId231" Type="http://schemas.openxmlformats.org/officeDocument/2006/relationships/hyperlink" Target="http://www.fukuga.com/" TargetMode="External"/><Relationship Id="rId252" Type="http://schemas.openxmlformats.org/officeDocument/2006/relationships/hyperlink" Target="http://www.provinos.com/" TargetMode="External"/><Relationship Id="rId273" Type="http://schemas.openxmlformats.org/officeDocument/2006/relationships/hyperlink" Target="https://tacomac.com/" TargetMode="External"/><Relationship Id="rId294" Type="http://schemas.openxmlformats.org/officeDocument/2006/relationships/hyperlink" Target="https://www.carrabbas.com/" TargetMode="External"/><Relationship Id="rId308" Type="http://schemas.openxmlformats.org/officeDocument/2006/relationships/hyperlink" Target="https://www.pacificspicecummingga.com/" TargetMode="External"/><Relationship Id="rId47" Type="http://schemas.openxmlformats.org/officeDocument/2006/relationships/hyperlink" Target="https://www.thebourbonstreetgrille.com/" TargetMode="External"/><Relationship Id="rId68" Type="http://schemas.openxmlformats.org/officeDocument/2006/relationships/hyperlink" Target="http://www.atlaspizza.org/" TargetMode="External"/><Relationship Id="rId89" Type="http://schemas.openxmlformats.org/officeDocument/2006/relationships/hyperlink" Target="https://loscuatesmexicanfood.com/" TargetMode="External"/><Relationship Id="rId112" Type="http://schemas.openxmlformats.org/officeDocument/2006/relationships/hyperlink" Target="https://longhornsteakhouse.com/" TargetMode="External"/><Relationship Id="rId133" Type="http://schemas.openxmlformats.org/officeDocument/2006/relationships/hyperlink" Target="https://tallulahadventures.com/" TargetMode="External"/><Relationship Id="rId154" Type="http://schemas.openxmlformats.org/officeDocument/2006/relationships/hyperlink" Target="http://mrkbbq.com/" TargetMode="External"/><Relationship Id="rId175" Type="http://schemas.openxmlformats.org/officeDocument/2006/relationships/hyperlink" Target="https://www.generalledgerblueridge.com/" TargetMode="External"/><Relationship Id="rId196" Type="http://schemas.openxmlformats.org/officeDocument/2006/relationships/hyperlink" Target="http://www.shanesribshack.com/" TargetMode="External"/><Relationship Id="rId200" Type="http://schemas.openxmlformats.org/officeDocument/2006/relationships/hyperlink" Target="https://www.casabariachimexicangrill.com/" TargetMode="External"/><Relationship Id="rId16" Type="http://schemas.openxmlformats.org/officeDocument/2006/relationships/hyperlink" Target="https://rb.gy/ds7ege" TargetMode="External"/><Relationship Id="rId221" Type="http://schemas.openxmlformats.org/officeDocument/2006/relationships/hyperlink" Target="http://qkoreansteakhouse.com/" TargetMode="External"/><Relationship Id="rId242" Type="http://schemas.openxmlformats.org/officeDocument/2006/relationships/hyperlink" Target="http://www.theshuckinshack.com/" TargetMode="External"/><Relationship Id="rId263" Type="http://schemas.openxmlformats.org/officeDocument/2006/relationships/hyperlink" Target="http://www.haciendabarr.com/" TargetMode="External"/><Relationship Id="rId284" Type="http://schemas.openxmlformats.org/officeDocument/2006/relationships/hyperlink" Target="https://ichibansteakandsushi.com/" TargetMode="External"/><Relationship Id="rId319" Type="http://schemas.openxmlformats.org/officeDocument/2006/relationships/hyperlink" Target="http://www.goldenbuddhaga.com/" TargetMode="External"/><Relationship Id="rId37" Type="http://schemas.openxmlformats.org/officeDocument/2006/relationships/hyperlink" Target="https://theclaytoncafega.com/" TargetMode="External"/><Relationship Id="rId58" Type="http://schemas.openxmlformats.org/officeDocument/2006/relationships/hyperlink" Target="http://www.taqueriatsunami.com/" TargetMode="External"/><Relationship Id="rId79" Type="http://schemas.openxmlformats.org/officeDocument/2006/relationships/hyperlink" Target="http://www.mr-teriyaki.com/" TargetMode="External"/><Relationship Id="rId102" Type="http://schemas.openxmlformats.org/officeDocument/2006/relationships/hyperlink" Target="http://www.redlobster.com/" TargetMode="External"/><Relationship Id="rId123" Type="http://schemas.openxmlformats.org/officeDocument/2006/relationships/hyperlink" Target="http://www.elsombrero.net/" TargetMode="External"/><Relationship Id="rId144" Type="http://schemas.openxmlformats.org/officeDocument/2006/relationships/hyperlink" Target="https://www.cateechee.com/" TargetMode="External"/><Relationship Id="rId90" Type="http://schemas.openxmlformats.org/officeDocument/2006/relationships/hyperlink" Target="http://www.coastalbreezega.com/" TargetMode="External"/><Relationship Id="rId165" Type="http://schemas.openxmlformats.org/officeDocument/2006/relationships/hyperlink" Target="http://www.harvestonmain.com/" TargetMode="External"/><Relationship Id="rId186" Type="http://schemas.openxmlformats.org/officeDocument/2006/relationships/hyperlink" Target="https://www.serenitygardencafe.net/" TargetMode="External"/><Relationship Id="rId211" Type="http://schemas.openxmlformats.org/officeDocument/2006/relationships/hyperlink" Target="http://www.johnnyspizza.com/" TargetMode="External"/><Relationship Id="rId232" Type="http://schemas.openxmlformats.org/officeDocument/2006/relationships/hyperlink" Target="https://thaibasilkitchen.com/" TargetMode="External"/><Relationship Id="rId253" Type="http://schemas.openxmlformats.org/officeDocument/2006/relationships/hyperlink" Target="http://www.thetavernhouse.com/" TargetMode="External"/><Relationship Id="rId274" Type="http://schemas.openxmlformats.org/officeDocument/2006/relationships/hyperlink" Target="https://catrinas-mexican-grill-mexican-restaurant.business.site/" TargetMode="External"/><Relationship Id="rId295" Type="http://schemas.openxmlformats.org/officeDocument/2006/relationships/hyperlink" Target="https://www.rosatispizzaandsportspub.com/" TargetMode="External"/><Relationship Id="rId309" Type="http://schemas.openxmlformats.org/officeDocument/2006/relationships/hyperlink" Target="http://locations.tacomac.com/" TargetMode="External"/><Relationship Id="rId27" Type="http://schemas.openxmlformats.org/officeDocument/2006/relationships/hyperlink" Target="http://www.thecopperpotrestaurant.com/" TargetMode="External"/><Relationship Id="rId48" Type="http://schemas.openxmlformats.org/officeDocument/2006/relationships/hyperlink" Target="http://www.spirits-tavern.com/" TargetMode="External"/><Relationship Id="rId69" Type="http://schemas.openxmlformats.org/officeDocument/2006/relationships/hyperlink" Target="http://bluefingainesville.com/" TargetMode="External"/><Relationship Id="rId113" Type="http://schemas.openxmlformats.org/officeDocument/2006/relationships/hyperlink" Target="https://www.pueblosmexicancuisine.com/" TargetMode="External"/><Relationship Id="rId134" Type="http://schemas.openxmlformats.org/officeDocument/2006/relationships/hyperlink" Target="http://www.asiahousellc.com/" TargetMode="External"/><Relationship Id="rId320" Type="http://schemas.openxmlformats.org/officeDocument/2006/relationships/hyperlink" Target="https://www.zenfujirestaurant.com/" TargetMode="External"/><Relationship Id="rId80" Type="http://schemas.openxmlformats.org/officeDocument/2006/relationships/hyperlink" Target="https://bigburritosmexicangrill.com/" TargetMode="External"/><Relationship Id="rId155" Type="http://schemas.openxmlformats.org/officeDocument/2006/relationships/hyperlink" Target="http://www.blazershotwings.com/" TargetMode="External"/><Relationship Id="rId176" Type="http://schemas.openxmlformats.org/officeDocument/2006/relationships/hyperlink" Target="http://fightingtowntavern.com/" TargetMode="External"/><Relationship Id="rId197" Type="http://schemas.openxmlformats.org/officeDocument/2006/relationships/hyperlink" Target="http://muchokalienterestaurant.com/" TargetMode="External"/><Relationship Id="rId201" Type="http://schemas.openxmlformats.org/officeDocument/2006/relationships/hyperlink" Target="http://www.oldmulehouse.com/" TargetMode="External"/><Relationship Id="rId222" Type="http://schemas.openxmlformats.org/officeDocument/2006/relationships/hyperlink" Target="http://bestiesempanadas.com/" TargetMode="External"/><Relationship Id="rId243" Type="http://schemas.openxmlformats.org/officeDocument/2006/relationships/hyperlink" Target="http://www.aquaterrabistro.com/" TargetMode="External"/><Relationship Id="rId264" Type="http://schemas.openxmlformats.org/officeDocument/2006/relationships/hyperlink" Target="http://www.hopdoddy.com/" TargetMode="External"/><Relationship Id="rId285" Type="http://schemas.openxmlformats.org/officeDocument/2006/relationships/hyperlink" Target="http://www.buffalos.com/" TargetMode="External"/><Relationship Id="rId17" Type="http://schemas.openxmlformats.org/officeDocument/2006/relationships/hyperlink" Target="https://www.sheilahsvillagemarket.com/" TargetMode="External"/><Relationship Id="rId38" Type="http://schemas.openxmlformats.org/officeDocument/2006/relationships/hyperlink" Target="http://www.fortifyclayton.com/" TargetMode="External"/><Relationship Id="rId59" Type="http://schemas.openxmlformats.org/officeDocument/2006/relationships/hyperlink" Target="http://recesspub.com/" TargetMode="External"/><Relationship Id="rId103" Type="http://schemas.openxmlformats.org/officeDocument/2006/relationships/hyperlink" Target="http://www.napolispizzaga.com/" TargetMode="External"/><Relationship Id="rId124" Type="http://schemas.openxmlformats.org/officeDocument/2006/relationships/hyperlink" Target="https://hir-gastro-lounge.business.site/" TargetMode="External"/><Relationship Id="rId310" Type="http://schemas.openxmlformats.org/officeDocument/2006/relationships/hyperlink" Target="http://www.johnnyspizza.com/" TargetMode="External"/><Relationship Id="rId70" Type="http://schemas.openxmlformats.org/officeDocument/2006/relationships/hyperlink" Target="https://www.fishtaleslakelanier.com/" TargetMode="External"/><Relationship Id="rId91" Type="http://schemas.openxmlformats.org/officeDocument/2006/relationships/hyperlink" Target="https://breakwatergrill.com/" TargetMode="External"/><Relationship Id="rId145" Type="http://schemas.openxmlformats.org/officeDocument/2006/relationships/hyperlink" Target="http://www.casagrandecantinagrill.com/" TargetMode="External"/><Relationship Id="rId166" Type="http://schemas.openxmlformats.org/officeDocument/2006/relationships/hyperlink" Target="http://www.chestersblueridge.com/" TargetMode="External"/><Relationship Id="rId187" Type="http://schemas.openxmlformats.org/officeDocument/2006/relationships/hyperlink" Target="http://www.vertigopinball.com/" TargetMode="External"/><Relationship Id="rId1" Type="http://schemas.openxmlformats.org/officeDocument/2006/relationships/hyperlink" Target="http://www.mullysnacoocheegrill.com/" TargetMode="External"/><Relationship Id="rId212" Type="http://schemas.openxmlformats.org/officeDocument/2006/relationships/hyperlink" Target="http://italianlifecaffe.com/" TargetMode="External"/><Relationship Id="rId233" Type="http://schemas.openxmlformats.org/officeDocument/2006/relationships/hyperlink" Target="http://www.babasgyros.com/" TargetMode="External"/><Relationship Id="rId254" Type="http://schemas.openxmlformats.org/officeDocument/2006/relationships/hyperlink" Target="https://www.fridas-mexicancuisine.com/" TargetMode="External"/><Relationship Id="rId28" Type="http://schemas.openxmlformats.org/officeDocument/2006/relationships/hyperlink" Target="https://yourpie.com/" TargetMode="External"/><Relationship Id="rId49" Type="http://schemas.openxmlformats.org/officeDocument/2006/relationships/hyperlink" Target="https://olivegarden.com/" TargetMode="External"/><Relationship Id="rId114" Type="http://schemas.openxmlformats.org/officeDocument/2006/relationships/hyperlink" Target="http://salsamexicanbarandgrill.com/" TargetMode="External"/><Relationship Id="rId275" Type="http://schemas.openxmlformats.org/officeDocument/2006/relationships/hyperlink" Target="http://www.taco-mexico.com/" TargetMode="External"/><Relationship Id="rId296" Type="http://schemas.openxmlformats.org/officeDocument/2006/relationships/hyperlink" Target="http://www.mellowmushroom.com/" TargetMode="External"/><Relationship Id="rId300" Type="http://schemas.openxmlformats.org/officeDocument/2006/relationships/hyperlink" Target="http://www.redrobin.com/" TargetMode="External"/><Relationship Id="rId60" Type="http://schemas.openxmlformats.org/officeDocument/2006/relationships/hyperlink" Target="http://www.lunas.com/" TargetMode="External"/><Relationship Id="rId81" Type="http://schemas.openxmlformats.org/officeDocument/2006/relationships/hyperlink" Target="http://www.tacomac.com/" TargetMode="External"/><Relationship Id="rId135" Type="http://schemas.openxmlformats.org/officeDocument/2006/relationships/hyperlink" Target="http://fendersrestaurant.com/" TargetMode="External"/><Relationship Id="rId156" Type="http://schemas.openxmlformats.org/officeDocument/2006/relationships/hyperlink" Target="https://www.applebees.com/" TargetMode="External"/><Relationship Id="rId177" Type="http://schemas.openxmlformats.org/officeDocument/2006/relationships/hyperlink" Target="http://www.thepastamarket.com/" TargetMode="External"/><Relationship Id="rId198" Type="http://schemas.openxmlformats.org/officeDocument/2006/relationships/hyperlink" Target="https://longhornsteakhouse.com/" TargetMode="External"/><Relationship Id="rId321" Type="http://schemas.openxmlformats.org/officeDocument/2006/relationships/printerSettings" Target="../printerSettings/printerSettings1.bin"/><Relationship Id="rId202" Type="http://schemas.openxmlformats.org/officeDocument/2006/relationships/hyperlink" Target="http://www.61main.com/" TargetMode="External"/><Relationship Id="rId223" Type="http://schemas.openxmlformats.org/officeDocument/2006/relationships/hyperlink" Target="https://www.villageburger.com/" TargetMode="External"/><Relationship Id="rId244" Type="http://schemas.openxmlformats.org/officeDocument/2006/relationships/hyperlink" Target="http://www.sambasteakhouse.net/" TargetMode="External"/><Relationship Id="rId18" Type="http://schemas.openxmlformats.org/officeDocument/2006/relationships/hyperlink" Target="https://valhallaresorthotel.com/" TargetMode="External"/><Relationship Id="rId39" Type="http://schemas.openxmlformats.org/officeDocument/2006/relationships/hyperlink" Target="http://loveisgoodfood.net/" TargetMode="External"/><Relationship Id="rId265" Type="http://schemas.openxmlformats.org/officeDocument/2006/relationships/hyperlink" Target="http://losrioscummingga.com/" TargetMode="External"/><Relationship Id="rId286" Type="http://schemas.openxmlformats.org/officeDocument/2006/relationships/hyperlink" Target="https://www.mig.restaurant/" TargetMode="External"/><Relationship Id="rId50" Type="http://schemas.openxmlformats.org/officeDocument/2006/relationships/hyperlink" Target="https://longhornsteakhouse.com/" TargetMode="External"/><Relationship Id="rId104" Type="http://schemas.openxmlformats.org/officeDocument/2006/relationships/hyperlink" Target="https://olivegarden.com/" TargetMode="External"/><Relationship Id="rId125" Type="http://schemas.openxmlformats.org/officeDocument/2006/relationships/hyperlink" Target="https://theoakslakesidekitchen.com/" TargetMode="External"/><Relationship Id="rId146" Type="http://schemas.openxmlformats.org/officeDocument/2006/relationships/hyperlink" Target="https://www.tillystikibarandgrill.com/" TargetMode="External"/><Relationship Id="rId167" Type="http://schemas.openxmlformats.org/officeDocument/2006/relationships/hyperlink" Target="http://theroofellijay.com/" TargetMode="External"/><Relationship Id="rId188" Type="http://schemas.openxmlformats.org/officeDocument/2006/relationships/hyperlink" Target="https://www.blueridgemountains.com/" TargetMode="External"/><Relationship Id="rId311" Type="http://schemas.openxmlformats.org/officeDocument/2006/relationships/hyperlink" Target="http://37main.com/" TargetMode="External"/><Relationship Id="rId71" Type="http://schemas.openxmlformats.org/officeDocument/2006/relationships/hyperlink" Target="https://www.eatatthaiga.com/" TargetMode="External"/><Relationship Id="rId92" Type="http://schemas.openxmlformats.org/officeDocument/2006/relationships/hyperlink" Target="https://longhornsteakhouse.com/" TargetMode="External"/><Relationship Id="rId213" Type="http://schemas.openxmlformats.org/officeDocument/2006/relationships/hyperlink" Target="http://www.copperheadlodge.com/" TargetMode="External"/><Relationship Id="rId234" Type="http://schemas.openxmlformats.org/officeDocument/2006/relationships/hyperlink" Target="http://www.mikafrenchsushi.com/" TargetMode="External"/><Relationship Id="rId2" Type="http://schemas.openxmlformats.org/officeDocument/2006/relationships/hyperlink" Target="https://www.clydestableandtavern.com/" TargetMode="External"/><Relationship Id="rId29" Type="http://schemas.openxmlformats.org/officeDocument/2006/relationships/hyperlink" Target="http://www.hawgwildbbq.com/" TargetMode="External"/><Relationship Id="rId255" Type="http://schemas.openxmlformats.org/officeDocument/2006/relationships/hyperlink" Target="http://barebonessteakhouse.com/" TargetMode="External"/><Relationship Id="rId276" Type="http://schemas.openxmlformats.org/officeDocument/2006/relationships/hyperlink" Target="https://alessiosrestaurant.com/" TargetMode="External"/><Relationship Id="rId297" Type="http://schemas.openxmlformats.org/officeDocument/2006/relationships/hyperlink" Target="http://www.ocharleys.com/" TargetMode="External"/><Relationship Id="rId40" Type="http://schemas.openxmlformats.org/officeDocument/2006/relationships/hyperlink" Target="http://pizzahut.com/" TargetMode="External"/><Relationship Id="rId115" Type="http://schemas.openxmlformats.org/officeDocument/2006/relationships/hyperlink" Target="http://elmagueygeorgia.com/" TargetMode="External"/><Relationship Id="rId136" Type="http://schemas.openxmlformats.org/officeDocument/2006/relationships/hyperlink" Target="http://jpetersgrill.net/" TargetMode="External"/><Relationship Id="rId157" Type="http://schemas.openxmlformats.org/officeDocument/2006/relationships/hyperlink" Target="https://lahaciendamexrestaurants.com/" TargetMode="External"/><Relationship Id="rId178" Type="http://schemas.openxmlformats.org/officeDocument/2006/relationships/hyperlink" Target="http://pokejons.com/" TargetMode="External"/><Relationship Id="rId301" Type="http://schemas.openxmlformats.org/officeDocument/2006/relationships/hyperlink" Target="https://www.applebees.com/" TargetMode="External"/><Relationship Id="rId322" Type="http://schemas.openxmlformats.org/officeDocument/2006/relationships/table" Target="../tables/table2.xml"/><Relationship Id="rId61" Type="http://schemas.openxmlformats.org/officeDocument/2006/relationships/hyperlink" Target="http://www.2dogrestaurant.com/" TargetMode="External"/><Relationship Id="rId82" Type="http://schemas.openxmlformats.org/officeDocument/2006/relationships/hyperlink" Target="http://mellowmushroom.com/" TargetMode="External"/><Relationship Id="rId199" Type="http://schemas.openxmlformats.org/officeDocument/2006/relationships/hyperlink" Target="http://okinawasteakhouse.net/" TargetMode="External"/><Relationship Id="rId203" Type="http://schemas.openxmlformats.org/officeDocument/2006/relationships/hyperlink" Target="http://thelastcatch.net/" TargetMode="External"/><Relationship Id="rId19" Type="http://schemas.openxmlformats.org/officeDocument/2006/relationships/hyperlink" Target="http://javisgrill.com/" TargetMode="External"/><Relationship Id="rId224" Type="http://schemas.openxmlformats.org/officeDocument/2006/relationships/hyperlink" Target="https://www.yelp.com/biz_redir?url=https%3A%2F%2Fallureindianbistro.com&amp;cachebuster=1684212811&amp;website_link_type=website&amp;src_bizid=YftFxf229RW7WJ3Py7QOkw&amp;s=1528f1f696df7591e294412cb0713bedce88098b7f0d284979553e78f4cee087" TargetMode="External"/><Relationship Id="rId245" Type="http://schemas.openxmlformats.org/officeDocument/2006/relationships/hyperlink" Target="https://www.weloveizumi.com/" TargetMode="External"/><Relationship Id="rId266" Type="http://schemas.openxmlformats.org/officeDocument/2006/relationships/hyperlink" Target="http://www.bigdsbbq.com/" TargetMode="External"/><Relationship Id="rId287" Type="http://schemas.openxmlformats.org/officeDocument/2006/relationships/hyperlink" Target="https://www.tedsmontanagrill.com/" TargetMode="External"/><Relationship Id="rId30" Type="http://schemas.openxmlformats.org/officeDocument/2006/relationships/hyperlink" Target="http://ww01.grantstreetgrill.com/" TargetMode="External"/><Relationship Id="rId105" Type="http://schemas.openxmlformats.org/officeDocument/2006/relationships/hyperlink" Target="https://ninjasteakandsushi.com/" TargetMode="External"/><Relationship Id="rId126" Type="http://schemas.openxmlformats.org/officeDocument/2006/relationships/hyperlink" Target="https://theridgesresort.com/" TargetMode="External"/><Relationship Id="rId147" Type="http://schemas.openxmlformats.org/officeDocument/2006/relationships/hyperlink" Target="http://www.lacabanamexicanrestaurant.com/" TargetMode="External"/><Relationship Id="rId168" Type="http://schemas.openxmlformats.org/officeDocument/2006/relationships/hyperlink" Target="https://www.whiskeywaterbr.com/" TargetMode="External"/><Relationship Id="rId312" Type="http://schemas.openxmlformats.org/officeDocument/2006/relationships/hyperlink" Target="http://myfrontera.com/" TargetMode="External"/><Relationship Id="rId51" Type="http://schemas.openxmlformats.org/officeDocument/2006/relationships/hyperlink" Target="http://hickoryprimesbbq.com/" TargetMode="External"/><Relationship Id="rId72" Type="http://schemas.openxmlformats.org/officeDocument/2006/relationships/hyperlink" Target="http://www.crossroadsbarandgrille.com/" TargetMode="External"/><Relationship Id="rId93" Type="http://schemas.openxmlformats.org/officeDocument/2006/relationships/hyperlink" Target="http://www.wasabioakwood.com/" TargetMode="External"/><Relationship Id="rId189" Type="http://schemas.openxmlformats.org/officeDocument/2006/relationships/hyperlink" Target="https://www.bluejeansblueridge.com/" TargetMode="External"/><Relationship Id="rId3" Type="http://schemas.openxmlformats.org/officeDocument/2006/relationships/hyperlink" Target="https://www.harvesthabersham.com/" TargetMode="External"/><Relationship Id="rId214" Type="http://schemas.openxmlformats.org/officeDocument/2006/relationships/hyperlink" Target="http://gvitalian.com/" TargetMode="External"/><Relationship Id="rId235" Type="http://schemas.openxmlformats.org/officeDocument/2006/relationships/hyperlink" Target="http://tanithai.com/" TargetMode="External"/><Relationship Id="rId256" Type="http://schemas.openxmlformats.org/officeDocument/2006/relationships/hyperlink" Target="http://www.indianflavorsrestaurant.com/" TargetMode="External"/><Relationship Id="rId277" Type="http://schemas.openxmlformats.org/officeDocument/2006/relationships/hyperlink" Target="https://www.motoasiancuisine.com/" TargetMode="External"/><Relationship Id="rId298" Type="http://schemas.openxmlformats.org/officeDocument/2006/relationships/hyperlink" Target="https://atlantabread.com/" TargetMode="External"/><Relationship Id="rId116" Type="http://schemas.openxmlformats.org/officeDocument/2006/relationships/hyperlink" Target="http://www.chilis.com/" TargetMode="External"/><Relationship Id="rId137" Type="http://schemas.openxmlformats.org/officeDocument/2006/relationships/hyperlink" Target="http://www.biggdaddys.com/" TargetMode="External"/><Relationship Id="rId158" Type="http://schemas.openxmlformats.org/officeDocument/2006/relationships/hyperlink" Target="http://www.sonnysbbq.com/" TargetMode="External"/><Relationship Id="rId302" Type="http://schemas.openxmlformats.org/officeDocument/2006/relationships/hyperlink" Target="http://www.sushimingjapanesekitchen.com/" TargetMode="External"/><Relationship Id="rId20" Type="http://schemas.openxmlformats.org/officeDocument/2006/relationships/hyperlink" Target="http://www.trolltavern.com/" TargetMode="External"/><Relationship Id="rId41" Type="http://schemas.openxmlformats.org/officeDocument/2006/relationships/hyperlink" Target="https://capersdahlonega.com/" TargetMode="External"/><Relationship Id="rId62" Type="http://schemas.openxmlformats.org/officeDocument/2006/relationships/hyperlink" Target="http://www.cottoitalian.com/" TargetMode="External"/><Relationship Id="rId83" Type="http://schemas.openxmlformats.org/officeDocument/2006/relationships/hyperlink" Target="http://branchhousetavern.com/" TargetMode="External"/><Relationship Id="rId179" Type="http://schemas.openxmlformats.org/officeDocument/2006/relationships/hyperlink" Target="https://mesquitemxgrill.com/" TargetMode="External"/><Relationship Id="rId190" Type="http://schemas.openxmlformats.org/officeDocument/2006/relationships/hyperlink" Target="https://blackbearbiergarten.com/" TargetMode="External"/><Relationship Id="rId204" Type="http://schemas.openxmlformats.org/officeDocument/2006/relationships/hyperlink" Target="https://www.woodbridgeinnjasper.com/" TargetMode="External"/><Relationship Id="rId225" Type="http://schemas.openxmlformats.org/officeDocument/2006/relationships/hyperlink" Target="https://balsasrestaurant.com/" TargetMode="External"/><Relationship Id="rId246" Type="http://schemas.openxmlformats.org/officeDocument/2006/relationships/hyperlink" Target="http://www.cuebarbecue.com/" TargetMode="External"/><Relationship Id="rId267" Type="http://schemas.openxmlformats.org/officeDocument/2006/relationships/hyperlink" Target="http://www.eatatgiorgios.com/" TargetMode="External"/><Relationship Id="rId288" Type="http://schemas.openxmlformats.org/officeDocument/2006/relationships/hyperlink" Target="http://laredosmexicangrill.com/" TargetMode="External"/><Relationship Id="rId106" Type="http://schemas.openxmlformats.org/officeDocument/2006/relationships/hyperlink" Target="http://shazzys.com/" TargetMode="External"/><Relationship Id="rId127" Type="http://schemas.openxmlformats.org/officeDocument/2006/relationships/hyperlink" Target="http://asianorestaurant.com/" TargetMode="External"/><Relationship Id="rId313" Type="http://schemas.openxmlformats.org/officeDocument/2006/relationships/hyperlink" Target="http://www.chipotle.com/" TargetMode="External"/><Relationship Id="rId10" Type="http://schemas.openxmlformats.org/officeDocument/2006/relationships/hyperlink" Target="http://www.biggdaddys.com/" TargetMode="External"/><Relationship Id="rId31" Type="http://schemas.openxmlformats.org/officeDocument/2006/relationships/hyperlink" Target="http://chicagospizzademorest.com/" TargetMode="External"/><Relationship Id="rId52" Type="http://schemas.openxmlformats.org/officeDocument/2006/relationships/hyperlink" Target="https://www.pueblosmexicancuisine.com/" TargetMode="External"/><Relationship Id="rId73" Type="http://schemas.openxmlformats.org/officeDocument/2006/relationships/hyperlink" Target="http://www.bestinboating.com/" TargetMode="External"/><Relationship Id="rId94" Type="http://schemas.openxmlformats.org/officeDocument/2006/relationships/hyperlink" Target="http://dieseltaphouse.com/" TargetMode="External"/><Relationship Id="rId148" Type="http://schemas.openxmlformats.org/officeDocument/2006/relationships/hyperlink" Target="https://www.outback.com/" TargetMode="External"/><Relationship Id="rId169" Type="http://schemas.openxmlformats.org/officeDocument/2006/relationships/hyperlink" Target="http://www.cucinarustica-ga.com/" TargetMode="External"/><Relationship Id="rId4" Type="http://schemas.openxmlformats.org/officeDocument/2006/relationships/hyperlink" Target="https://www.riversidetavernturnerscorner.com/" TargetMode="External"/><Relationship Id="rId180" Type="http://schemas.openxmlformats.org/officeDocument/2006/relationships/hyperlink" Target="https://oscarchilis.square.site/" TargetMode="External"/><Relationship Id="rId215" Type="http://schemas.openxmlformats.org/officeDocument/2006/relationships/hyperlink" Target="https://www.smokeyqbbq.com/" TargetMode="External"/><Relationship Id="rId236" Type="http://schemas.openxmlformats.org/officeDocument/2006/relationships/hyperlink" Target="http://www.marlowstavern.com/" TargetMode="External"/><Relationship Id="rId257" Type="http://schemas.openxmlformats.org/officeDocument/2006/relationships/hyperlink" Target="https://rushingtradingco.com/" TargetMode="External"/><Relationship Id="rId278" Type="http://schemas.openxmlformats.org/officeDocument/2006/relationships/hyperlink" Target="https://www.mangiapizzeriaalpharetta.com/" TargetMode="External"/><Relationship Id="rId303" Type="http://schemas.openxmlformats.org/officeDocument/2006/relationships/hyperlink" Target="https://www.elriocantina.com/" TargetMode="External"/><Relationship Id="rId42" Type="http://schemas.openxmlformats.org/officeDocument/2006/relationships/hyperlink" Target="https://www.montaluce.com/" TargetMode="External"/><Relationship Id="rId84" Type="http://schemas.openxmlformats.org/officeDocument/2006/relationships/hyperlink" Target="http://www.texasroadhouse.com/" TargetMode="External"/><Relationship Id="rId138" Type="http://schemas.openxmlformats.org/officeDocument/2006/relationships/hyperlink" Target="http://ww01.elpatroncornelia.com/" TargetMode="External"/><Relationship Id="rId191" Type="http://schemas.openxmlformats.org/officeDocument/2006/relationships/hyperlink" Target="http://www.blueorleansbistro.com/" TargetMode="External"/><Relationship Id="rId205" Type="http://schemas.openxmlformats.org/officeDocument/2006/relationships/hyperlink" Target="http://www.buffalolukes.com/" TargetMode="External"/><Relationship Id="rId247" Type="http://schemas.openxmlformats.org/officeDocument/2006/relationships/hyperlink" Target="https://sugarhillstills.com/" TargetMode="External"/><Relationship Id="rId107" Type="http://schemas.openxmlformats.org/officeDocument/2006/relationships/hyperlink" Target="http://www.laparrilla.com/" TargetMode="External"/><Relationship Id="rId289" Type="http://schemas.openxmlformats.org/officeDocument/2006/relationships/hyperlink" Target="http://bravoscantinagrill.com/" TargetMode="External"/><Relationship Id="rId11" Type="http://schemas.openxmlformats.org/officeDocument/2006/relationships/hyperlink" Target="http://www.hofers.com/" TargetMode="External"/><Relationship Id="rId53" Type="http://schemas.openxmlformats.org/officeDocument/2006/relationships/hyperlink" Target="https://yourpie.com/" TargetMode="External"/><Relationship Id="rId149" Type="http://schemas.openxmlformats.org/officeDocument/2006/relationships/hyperlink" Target="https://longhornsteakhouse.com/" TargetMode="External"/><Relationship Id="rId314" Type="http://schemas.openxmlformats.org/officeDocument/2006/relationships/hyperlink" Target="http://www.bravomexgrill.com/" TargetMode="External"/><Relationship Id="rId95" Type="http://schemas.openxmlformats.org/officeDocument/2006/relationships/hyperlink" Target="http://casadeltacomex.com/" TargetMode="External"/><Relationship Id="rId160" Type="http://schemas.openxmlformats.org/officeDocument/2006/relationships/hyperlink" Target="https://homerestaurantga.com/" TargetMode="External"/><Relationship Id="rId216" Type="http://schemas.openxmlformats.org/officeDocument/2006/relationships/hyperlink" Target="https://www.thejuicycrab.com/" TargetMode="External"/><Relationship Id="rId258" Type="http://schemas.openxmlformats.org/officeDocument/2006/relationships/hyperlink" Target="http://www.jimnnicks.com/" TargetMode="External"/><Relationship Id="rId22" Type="http://schemas.openxmlformats.org/officeDocument/2006/relationships/hyperlink" Target="https://theheidelberghelen.com/" TargetMode="External"/><Relationship Id="rId64" Type="http://schemas.openxmlformats.org/officeDocument/2006/relationships/hyperlink" Target="http://www.yellowfingv.com/" TargetMode="External"/><Relationship Id="rId118" Type="http://schemas.openxmlformats.org/officeDocument/2006/relationships/hyperlink" Target="http://lacazuela.com/" TargetMode="External"/><Relationship Id="rId171" Type="http://schemas.openxmlformats.org/officeDocument/2006/relationships/hyperlink" Target="https://mistymtnhops.com/" TargetMode="External"/><Relationship Id="rId227" Type="http://schemas.openxmlformats.org/officeDocument/2006/relationships/hyperlink" Target="https://www.mariesitaliandeli.com/" TargetMode="External"/><Relationship Id="rId269" Type="http://schemas.openxmlformats.org/officeDocument/2006/relationships/hyperlink" Target="https://www.thewindwardtavern.com/" TargetMode="External"/><Relationship Id="rId33" Type="http://schemas.openxmlformats.org/officeDocument/2006/relationships/hyperlink" Target="http://eljinetemexicanrestaurant.com/" TargetMode="External"/><Relationship Id="rId129" Type="http://schemas.openxmlformats.org/officeDocument/2006/relationships/hyperlink" Target="https://www.parisandcompany.info/" TargetMode="External"/><Relationship Id="rId280" Type="http://schemas.openxmlformats.org/officeDocument/2006/relationships/hyperlink" Target="https://www.kanihouse.com/" TargetMode="External"/><Relationship Id="rId75" Type="http://schemas.openxmlformats.org/officeDocument/2006/relationships/hyperlink" Target="http://www.wildwingcafe.com/" TargetMode="External"/><Relationship Id="rId140" Type="http://schemas.openxmlformats.org/officeDocument/2006/relationships/hyperlink" Target="https://longhornsteakhouse.com/" TargetMode="External"/><Relationship Id="rId182" Type="http://schemas.openxmlformats.org/officeDocument/2006/relationships/hyperlink" Target="https://www.mysticmountainpizzaco.com/" TargetMode="External"/><Relationship Id="rId6" Type="http://schemas.openxmlformats.org/officeDocument/2006/relationships/hyperlink" Target="http://cowboysangels.net/" TargetMode="External"/><Relationship Id="rId238" Type="http://schemas.openxmlformats.org/officeDocument/2006/relationships/hyperlink" Target="https://www.vendettispizzapastagrillga.com/" TargetMode="External"/><Relationship Id="rId291" Type="http://schemas.openxmlformats.org/officeDocument/2006/relationships/hyperlink" Target="http://www.twistedtavern.net/" TargetMode="External"/><Relationship Id="rId305" Type="http://schemas.openxmlformats.org/officeDocument/2006/relationships/hyperlink" Target="https://sugarhillchinahouse.com/" TargetMode="External"/><Relationship Id="rId44" Type="http://schemas.openxmlformats.org/officeDocument/2006/relationships/hyperlink" Target="https://yahoolacreekgrill.com/" TargetMode="External"/><Relationship Id="rId86" Type="http://schemas.openxmlformats.org/officeDocument/2006/relationships/hyperlink" Target="http://www.ocharleys.com/" TargetMode="External"/><Relationship Id="rId151" Type="http://schemas.openxmlformats.org/officeDocument/2006/relationships/hyperlink" Target="http://www.mickeypiggsbbq.com/" TargetMode="External"/><Relationship Id="rId193" Type="http://schemas.openxmlformats.org/officeDocument/2006/relationships/hyperlink" Target="http://cantaberry.com/" TargetMode="External"/><Relationship Id="rId207" Type="http://schemas.openxmlformats.org/officeDocument/2006/relationships/hyperlink" Target="https://www.bub-ba-q.com/" TargetMode="External"/><Relationship Id="rId249" Type="http://schemas.openxmlformats.org/officeDocument/2006/relationships/hyperlink" Target="http://pizzeriaazzurri.com/" TargetMode="External"/><Relationship Id="rId13" Type="http://schemas.openxmlformats.org/officeDocument/2006/relationships/hyperlink" Target="https://www.yelp.com/biz_redir?url=https%3A%2F%2Falpinebrewdeck.com&amp;cachebuster=1684119671&amp;website_link_type=website&amp;src_bizid=dCCzlgKQoQqMgfS30H82JQ&amp;s=c7cf22a4331d33c381797d22c35a2cb842c404d50f10f29fb736658352368817" TargetMode="External"/><Relationship Id="rId109" Type="http://schemas.openxmlformats.org/officeDocument/2006/relationships/hyperlink" Target="https://www.chattahoocheegrill.com/" TargetMode="External"/><Relationship Id="rId260" Type="http://schemas.openxmlformats.org/officeDocument/2006/relationships/hyperlink" Target="https://www.tequilafiestataqueria.com/" TargetMode="External"/><Relationship Id="rId316" Type="http://schemas.openxmlformats.org/officeDocument/2006/relationships/hyperlink" Target="https://www.applebee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hyperlink" Target="http://www./" TargetMode="External"/><Relationship Id="rId1" Type="http://schemas.openxmlformats.org/officeDocument/2006/relationships/hyperlink" Target="https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70"/>
  <sheetViews>
    <sheetView showGridLines="0" workbookViewId="0">
      <pane ySplit="7" topLeftCell="A8" activePane="bottomLeft" state="frozen"/>
      <selection pane="bottomLeft" activeCell="H24" sqref="H24"/>
    </sheetView>
  </sheetViews>
  <sheetFormatPr defaultColWidth="8.85546875" defaultRowHeight="13.5" x14ac:dyDescent="0.25"/>
  <cols>
    <col min="1" max="1" width="22.42578125" style="1" bestFit="1" customWidth="1"/>
    <col min="2" max="2" width="18.7109375" style="1" bestFit="1" customWidth="1"/>
    <col min="3" max="3" width="13.140625" style="41" bestFit="1" customWidth="1"/>
    <col min="4" max="4" width="9.85546875" style="1" bestFit="1" customWidth="1"/>
    <col min="5" max="5" width="10.140625" style="41" bestFit="1" customWidth="1"/>
    <col min="6" max="6" width="6.85546875" style="41" bestFit="1" customWidth="1"/>
    <col min="7" max="8" width="10.140625" style="41" bestFit="1" customWidth="1"/>
    <col min="9" max="9" width="31.7109375" style="1" bestFit="1" customWidth="1"/>
    <col min="10" max="14" width="5.7109375" style="41" customWidth="1"/>
    <col min="15" max="16" width="8.85546875" style="1" hidden="1" customWidth="1"/>
    <col min="17" max="18" width="8.85546875" style="1" customWidth="1"/>
    <col min="19" max="16384" width="8.85546875" style="1"/>
  </cols>
  <sheetData>
    <row r="1" spans="1:16" x14ac:dyDescent="0.25">
      <c r="A1" s="1" t="s">
        <v>0</v>
      </c>
      <c r="B1" s="32">
        <v>44631</v>
      </c>
      <c r="C1" s="41" t="s">
        <v>1</v>
      </c>
      <c r="D1" s="32">
        <v>44631</v>
      </c>
    </row>
    <row r="2" spans="1:16" ht="15" customHeight="1" thickBot="1" x14ac:dyDescent="0.3">
      <c r="A2" s="15" t="s">
        <v>32</v>
      </c>
      <c r="B2" s="15" t="s">
        <v>33</v>
      </c>
      <c r="C2" s="15" t="s">
        <v>34</v>
      </c>
      <c r="D2" s="15" t="s">
        <v>35</v>
      </c>
      <c r="E2" s="15" t="s">
        <v>36</v>
      </c>
      <c r="F2" s="15" t="s">
        <v>37</v>
      </c>
      <c r="G2" s="15" t="s">
        <v>38</v>
      </c>
      <c r="H2" s="15" t="s">
        <v>39</v>
      </c>
    </row>
    <row r="3" spans="1:16" x14ac:dyDescent="0.25">
      <c r="A3" s="21">
        <f ca="1">Controls!C2</f>
        <v>0</v>
      </c>
      <c r="B3" s="22">
        <f ca="1">Controls!D2</f>
        <v>0</v>
      </c>
      <c r="C3" s="23">
        <f ca="1">Controls!E2</f>
        <v>0</v>
      </c>
      <c r="D3" s="24">
        <f ca="1">Controls!F2</f>
        <v>0</v>
      </c>
      <c r="E3" s="25">
        <f ca="1">Controls!G2</f>
        <v>0</v>
      </c>
      <c r="F3" s="26">
        <f ca="1">Controls!H2</f>
        <v>0</v>
      </c>
      <c r="G3" s="27">
        <f ca="1">Controls!I2</f>
        <v>0</v>
      </c>
      <c r="H3" s="28">
        <f ca="1">Controls!J2</f>
        <v>0</v>
      </c>
      <c r="I3" s="1" t="s">
        <v>48</v>
      </c>
    </row>
    <row r="4" spans="1:16" ht="14.25" thickBot="1" x14ac:dyDescent="0.3">
      <c r="A4" s="15" t="s">
        <v>40</v>
      </c>
      <c r="B4" s="15" t="s">
        <v>41</v>
      </c>
      <c r="C4" s="15" t="s">
        <v>42</v>
      </c>
      <c r="D4" s="15" t="s">
        <v>43</v>
      </c>
      <c r="E4" s="15" t="s">
        <v>44</v>
      </c>
      <c r="F4" s="15" t="s">
        <v>45</v>
      </c>
      <c r="G4" s="15" t="s">
        <v>46</v>
      </c>
      <c r="H4" s="15" t="s">
        <v>47</v>
      </c>
    </row>
    <row r="5" spans="1:16" x14ac:dyDescent="0.25">
      <c r="A5" s="21">
        <f ca="1">Controls!R2</f>
        <v>0</v>
      </c>
      <c r="B5" s="22">
        <f ca="1">Controls!S2</f>
        <v>0</v>
      </c>
      <c r="C5" s="23">
        <f ca="1">Controls!T2</f>
        <v>0</v>
      </c>
      <c r="D5" s="24">
        <f ca="1">Controls!U2</f>
        <v>0</v>
      </c>
      <c r="E5" s="25">
        <f ca="1">Controls!V2</f>
        <v>0</v>
      </c>
      <c r="F5" s="26">
        <f ca="1">Controls!W2</f>
        <v>0</v>
      </c>
      <c r="G5" s="27">
        <f ca="1">Controls!X2</f>
        <v>0</v>
      </c>
      <c r="H5" s="28">
        <f ca="1">Controls!Y2</f>
        <v>0</v>
      </c>
      <c r="I5" s="1" t="s">
        <v>49</v>
      </c>
    </row>
    <row r="6" spans="1:16" x14ac:dyDescent="0.25">
      <c r="A6" s="36">
        <f>COUNTA(Table1[Restaurant Name])</f>
        <v>0</v>
      </c>
      <c r="B6" s="36">
        <f>SUM(Table1[Address2])</f>
        <v>0</v>
      </c>
      <c r="C6" s="37">
        <f t="array" ref="C6">IFERROR(SUM(1/COUNTIF(Table1[Phone2],Table1[Phone2]))-1,0)</f>
        <v>5.1070259132757201E-15</v>
      </c>
      <c r="D6" s="36">
        <f t="array" ref="D6">SUM(IFERROR(1/COUNTIF(Table1[City],Table1[City]),0))</f>
        <v>0</v>
      </c>
      <c r="E6" s="36">
        <f t="array" ref="E6">SUM(IFERROR(1/COUNTIF(Table1[State],Table1[State]),0))</f>
        <v>0</v>
      </c>
      <c r="F6" s="36">
        <f t="array" ref="F6">SUM(IFERROR(1/COUNTIF(Table1[Zip Code],Table1[Zip Code]),0))</f>
        <v>0</v>
      </c>
      <c r="G6" s="36">
        <f t="array" ref="G6">SUM(IFERROR(1/COUNTIF(Table1[Market],Table1[Market]),0))</f>
        <v>0</v>
      </c>
      <c r="H6" s="36">
        <f t="array" ref="H6">SUM(IFERROR(1/COUNTIF(Table1[Area],Table1[Area]),0))</f>
        <v>0</v>
      </c>
      <c r="I6" s="38"/>
      <c r="J6" s="36">
        <f>COUNTIF(Table1[Spon],"Y")</f>
        <v>0</v>
      </c>
      <c r="K6" s="36">
        <f>IFERROR(AVERAGE(Table1[Stars]),0)</f>
        <v>0</v>
      </c>
      <c r="L6" s="39">
        <f>IFERROR(AVERAGE(Table1[Rev]),0)</f>
        <v>0</v>
      </c>
      <c r="M6" s="40">
        <f>IFERROR(COUNTIF(Table1[Out],"Y")/COUNTA(Table1[Out]),0)</f>
        <v>0</v>
      </c>
      <c r="N6" s="40">
        <f>IFERROR(COUNTIF(Table1[Bar],"F")/COUNTA(Table1[Bar]),0)</f>
        <v>0</v>
      </c>
    </row>
    <row r="7" spans="1:16" ht="14.25" thickBot="1" x14ac:dyDescent="0.3">
      <c r="A7" s="17" t="s">
        <v>2</v>
      </c>
      <c r="B7" s="18" t="s">
        <v>3</v>
      </c>
      <c r="C7" s="19" t="s">
        <v>4</v>
      </c>
      <c r="D7" s="18" t="s">
        <v>5</v>
      </c>
      <c r="E7" s="19" t="s">
        <v>6</v>
      </c>
      <c r="F7" s="19" t="s">
        <v>7</v>
      </c>
      <c r="G7" s="19" t="s">
        <v>8</v>
      </c>
      <c r="H7" s="19" t="s">
        <v>9</v>
      </c>
      <c r="I7" s="18" t="s">
        <v>10</v>
      </c>
      <c r="J7" s="19" t="s">
        <v>11</v>
      </c>
      <c r="K7" s="19" t="s">
        <v>12</v>
      </c>
      <c r="L7" s="19" t="s">
        <v>13</v>
      </c>
      <c r="M7" s="19" t="s">
        <v>14</v>
      </c>
      <c r="N7" s="20" t="s">
        <v>15</v>
      </c>
      <c r="O7" s="16" t="s">
        <v>16</v>
      </c>
      <c r="P7" s="16" t="s">
        <v>18</v>
      </c>
    </row>
    <row r="8" spans="1:16" x14ac:dyDescent="0.25">
      <c r="A8" s="3"/>
      <c r="B8" s="2"/>
      <c r="C8" s="13"/>
      <c r="D8" s="2"/>
      <c r="E8" s="12"/>
      <c r="F8" s="44"/>
      <c r="G8" s="12"/>
      <c r="H8" s="12"/>
      <c r="I8" s="10"/>
      <c r="J8" s="12"/>
      <c r="K8" s="50"/>
      <c r="L8" s="12"/>
      <c r="M8" s="12"/>
      <c r="N8" s="12"/>
      <c r="O8" s="12" t="str">
        <f>LEFT(Table1[[#This Row],[Phone]],3)</f>
        <v/>
      </c>
      <c r="P8" s="7">
        <f>IF(COUNTIF($B$8:B8,Table1[[#This Row],[Address]])&gt;1,1,0)</f>
        <v>0</v>
      </c>
    </row>
    <row r="9" spans="1:16" x14ac:dyDescent="0.25">
      <c r="A9" s="3"/>
      <c r="B9" s="3"/>
      <c r="C9" s="13"/>
      <c r="D9" s="3"/>
      <c r="E9" s="13"/>
      <c r="F9" s="45"/>
      <c r="G9" s="13"/>
      <c r="H9" s="13"/>
      <c r="I9" s="11"/>
      <c r="J9" s="13"/>
      <c r="K9" s="51"/>
      <c r="L9" s="13"/>
      <c r="M9" s="13"/>
      <c r="N9" s="13"/>
      <c r="O9" s="13" t="str">
        <f>LEFT(Table1[[#This Row],[Phone]],3)</f>
        <v/>
      </c>
      <c r="P9" s="8">
        <f>IF(COUNTIF($B$8:B9,Table1[[#This Row],[Address]])&gt;1,1,0)</f>
        <v>0</v>
      </c>
    </row>
    <row r="10" spans="1:16" x14ac:dyDescent="0.25">
      <c r="A10" s="3"/>
      <c r="B10" s="3"/>
      <c r="C10" s="13"/>
      <c r="D10" s="3"/>
      <c r="E10" s="13"/>
      <c r="F10" s="45"/>
      <c r="G10" s="13"/>
      <c r="H10" s="13"/>
      <c r="I10" s="11"/>
      <c r="J10" s="13"/>
      <c r="K10" s="51"/>
      <c r="L10" s="13"/>
      <c r="M10" s="13"/>
      <c r="N10" s="13"/>
      <c r="O10" s="13" t="str">
        <f>LEFT(Table1[[#This Row],[Phone]],3)</f>
        <v/>
      </c>
      <c r="P10" s="8">
        <f>IF(COUNTIF($B$8:B10,Table1[[#This Row],[Address]])&gt;1,1,0)</f>
        <v>0</v>
      </c>
    </row>
    <row r="11" spans="1:16" x14ac:dyDescent="0.25">
      <c r="A11" s="3"/>
      <c r="B11" s="3"/>
      <c r="C11" s="13"/>
      <c r="D11" s="3"/>
      <c r="E11" s="13"/>
      <c r="F11" s="45"/>
      <c r="G11" s="13"/>
      <c r="H11" s="13"/>
      <c r="I11" s="11"/>
      <c r="J11" s="13"/>
      <c r="K11" s="51"/>
      <c r="L11" s="13"/>
      <c r="M11" s="13"/>
      <c r="N11" s="13"/>
      <c r="O11" s="13" t="str">
        <f>LEFT(Table1[[#This Row],[Phone]],3)</f>
        <v/>
      </c>
      <c r="P11" s="8">
        <f>IF(COUNTIF($B$8:B11,Table1[[#This Row],[Address]])&gt;1,1,0)</f>
        <v>0</v>
      </c>
    </row>
    <row r="12" spans="1:16" x14ac:dyDescent="0.25">
      <c r="A12" s="3"/>
      <c r="B12" s="3"/>
      <c r="C12" s="13"/>
      <c r="D12" s="3"/>
      <c r="E12" s="13"/>
      <c r="F12" s="45"/>
      <c r="G12" s="13"/>
      <c r="H12" s="13"/>
      <c r="I12" s="11"/>
      <c r="J12" s="13"/>
      <c r="K12" s="51"/>
      <c r="L12" s="13"/>
      <c r="M12" s="13"/>
      <c r="N12" s="13"/>
      <c r="O12" s="13" t="str">
        <f>LEFT(Table1[[#This Row],[Phone]],3)</f>
        <v/>
      </c>
      <c r="P12" s="8">
        <f>IF(COUNTIF($B$8:B12,Table1[[#This Row],[Address]])&gt;1,1,0)</f>
        <v>0</v>
      </c>
    </row>
    <row r="13" spans="1:16" x14ac:dyDescent="0.25">
      <c r="A13" s="3"/>
      <c r="B13" s="3"/>
      <c r="C13" s="13"/>
      <c r="D13" s="3"/>
      <c r="E13" s="13"/>
      <c r="F13" s="45"/>
      <c r="G13" s="13"/>
      <c r="H13" s="13"/>
      <c r="I13" s="11"/>
      <c r="J13" s="13"/>
      <c r="K13" s="51"/>
      <c r="L13" s="13"/>
      <c r="M13" s="13"/>
      <c r="N13" s="13"/>
      <c r="O13" s="13" t="str">
        <f>LEFT(Table1[[#This Row],[Phone]],3)</f>
        <v/>
      </c>
      <c r="P13" s="8">
        <f>IF(COUNTIF($B$8:B13,Table1[[#This Row],[Address]])&gt;1,1,0)</f>
        <v>0</v>
      </c>
    </row>
    <row r="14" spans="1:16" x14ac:dyDescent="0.25">
      <c r="A14" s="3"/>
      <c r="B14" s="3"/>
      <c r="C14" s="13"/>
      <c r="D14" s="3"/>
      <c r="E14" s="13"/>
      <c r="F14" s="45"/>
      <c r="G14" s="13"/>
      <c r="H14" s="13"/>
      <c r="I14" s="11"/>
      <c r="J14" s="13"/>
      <c r="K14" s="51"/>
      <c r="L14" s="13"/>
      <c r="M14" s="13"/>
      <c r="N14" s="13"/>
      <c r="O14" s="13" t="str">
        <f>LEFT(Table1[[#This Row],[Phone]],3)</f>
        <v/>
      </c>
      <c r="P14" s="8">
        <f>IF(COUNTIF($B$8:B14,Table1[[#This Row],[Address]])&gt;1,1,0)</f>
        <v>0</v>
      </c>
    </row>
    <row r="15" spans="1:16" x14ac:dyDescent="0.25">
      <c r="A15" s="3"/>
      <c r="B15" s="3"/>
      <c r="C15" s="13"/>
      <c r="D15" s="3"/>
      <c r="E15" s="13"/>
      <c r="F15" s="45"/>
      <c r="G15" s="13"/>
      <c r="H15" s="13"/>
      <c r="I15" s="3"/>
      <c r="J15" s="13"/>
      <c r="K15" s="51"/>
      <c r="L15" s="13"/>
      <c r="M15" s="13"/>
      <c r="N15" s="13"/>
      <c r="O15" s="13" t="str">
        <f>LEFT(Table1[[#This Row],[Phone]],3)</f>
        <v/>
      </c>
      <c r="P15" s="8">
        <f>IF(COUNTIF($B$8:B15,Table1[[#This Row],[Address]])&gt;1,1,0)</f>
        <v>0</v>
      </c>
    </row>
    <row r="16" spans="1:16" x14ac:dyDescent="0.25">
      <c r="A16" s="3"/>
      <c r="B16" s="3"/>
      <c r="C16" s="13"/>
      <c r="D16" s="3"/>
      <c r="E16" s="13"/>
      <c r="F16" s="45"/>
      <c r="G16" s="13"/>
      <c r="H16" s="13"/>
      <c r="I16" s="11"/>
      <c r="J16" s="13"/>
      <c r="K16" s="51"/>
      <c r="L16" s="13"/>
      <c r="M16" s="13"/>
      <c r="N16" s="13"/>
      <c r="O16" s="13" t="str">
        <f>LEFT(Table1[[#This Row],[Phone]],3)</f>
        <v/>
      </c>
      <c r="P16" s="8">
        <f>IF(COUNTIF($B$8:B16,Table1[[#This Row],[Address]])&gt;1,1,0)</f>
        <v>0</v>
      </c>
    </row>
    <row r="17" spans="1:16" x14ac:dyDescent="0.25">
      <c r="A17" s="3"/>
      <c r="B17" s="3"/>
      <c r="C17" s="13"/>
      <c r="D17" s="3"/>
      <c r="E17" s="13"/>
      <c r="F17" s="45"/>
      <c r="G17" s="13"/>
      <c r="H17" s="13"/>
      <c r="I17" s="11"/>
      <c r="J17" s="13"/>
      <c r="K17" s="51"/>
      <c r="L17" s="13"/>
      <c r="M17" s="13"/>
      <c r="N17" s="13"/>
      <c r="O17" s="13" t="str">
        <f>LEFT(Table1[[#This Row],[Phone]],3)</f>
        <v/>
      </c>
      <c r="P17" s="8">
        <f>IF(COUNTIF($B$8:B17,Table1[[#This Row],[Address]])&gt;1,1,0)</f>
        <v>0</v>
      </c>
    </row>
    <row r="18" spans="1:16" x14ac:dyDescent="0.25">
      <c r="A18" s="3"/>
      <c r="B18" s="3"/>
      <c r="C18" s="13"/>
      <c r="D18" s="3"/>
      <c r="E18" s="13"/>
      <c r="F18" s="45"/>
      <c r="G18" s="13"/>
      <c r="H18" s="13"/>
      <c r="I18" s="11"/>
      <c r="J18" s="13"/>
      <c r="K18" s="51"/>
      <c r="L18" s="13"/>
      <c r="M18" s="13"/>
      <c r="N18" s="13"/>
      <c r="O18" s="13" t="str">
        <f>LEFT(Table1[[#This Row],[Phone]],3)</f>
        <v/>
      </c>
      <c r="P18" s="8">
        <f>IF(COUNTIF($B$8:B18,Table1[[#This Row],[Address]])&gt;1,1,0)</f>
        <v>0</v>
      </c>
    </row>
    <row r="19" spans="1:16" x14ac:dyDescent="0.25">
      <c r="A19" s="4"/>
      <c r="B19" s="4"/>
      <c r="C19" s="14"/>
      <c r="D19" s="4"/>
      <c r="E19" s="14"/>
      <c r="F19" s="46"/>
      <c r="G19" s="14"/>
      <c r="H19" s="14"/>
      <c r="I19" s="4"/>
      <c r="J19" s="14"/>
      <c r="K19" s="52"/>
      <c r="L19" s="14"/>
      <c r="M19" s="14"/>
      <c r="N19" s="14"/>
      <c r="O19" s="13" t="str">
        <f>LEFT(Table1[[#This Row],[Phone]],3)</f>
        <v/>
      </c>
      <c r="P19" s="8">
        <f>IF(COUNTIF($B$8:B19,Table1[[#This Row],[Address]])&gt;1,1,0)</f>
        <v>0</v>
      </c>
    </row>
    <row r="20" spans="1:16" x14ac:dyDescent="0.25">
      <c r="A20" s="5"/>
      <c r="B20" s="6"/>
      <c r="C20" s="42"/>
      <c r="D20" s="6"/>
      <c r="E20" s="47"/>
      <c r="F20" s="48"/>
      <c r="G20" s="47"/>
      <c r="H20" s="47"/>
      <c r="I20" s="6"/>
      <c r="J20" s="47"/>
      <c r="K20" s="53"/>
      <c r="L20" s="47"/>
      <c r="M20" s="47"/>
      <c r="N20" s="54"/>
      <c r="O20" s="13" t="str">
        <f>LEFT(Table1[[#This Row],[Phone]],3)</f>
        <v/>
      </c>
      <c r="P20" s="8">
        <f>IF(COUNTIF($B$8:B20,Table1[[#This Row],[Address]])&gt;1,1,0)</f>
        <v>0</v>
      </c>
    </row>
    <row r="21" spans="1:16" x14ac:dyDescent="0.25">
      <c r="A21" s="3"/>
      <c r="B21" s="3"/>
      <c r="C21" s="13"/>
      <c r="D21" s="3"/>
      <c r="E21" s="13"/>
      <c r="F21" s="45"/>
      <c r="G21" s="13"/>
      <c r="H21" s="13"/>
      <c r="I21" s="3"/>
      <c r="J21" s="13"/>
      <c r="K21" s="51"/>
      <c r="L21" s="13"/>
      <c r="M21" s="13"/>
      <c r="N21" s="13"/>
      <c r="O21" s="13" t="str">
        <f>LEFT(Table1[[#This Row],[Phone]],3)</f>
        <v/>
      </c>
      <c r="P21" s="8">
        <f>IF(COUNTIF($B$8:B21,Table1[[#This Row],[Address]])&gt;1,1,0)</f>
        <v>0</v>
      </c>
    </row>
    <row r="22" spans="1:16" x14ac:dyDescent="0.25">
      <c r="A22" s="3"/>
      <c r="B22" s="3"/>
      <c r="C22" s="13"/>
      <c r="D22" s="3"/>
      <c r="E22" s="13"/>
      <c r="F22" s="45"/>
      <c r="G22" s="13"/>
      <c r="H22" s="13"/>
      <c r="I22" s="3"/>
      <c r="J22" s="13"/>
      <c r="K22" s="51"/>
      <c r="L22" s="13"/>
      <c r="M22" s="13"/>
      <c r="N22" s="13"/>
      <c r="O22" s="13" t="str">
        <f>LEFT(Table1[[#This Row],[Phone]],3)</f>
        <v/>
      </c>
      <c r="P22" s="8">
        <f>IF(COUNTIF($B$8:B22,Table1[[#This Row],[Address]])&gt;1,1,0)</f>
        <v>0</v>
      </c>
    </row>
    <row r="23" spans="1:16" x14ac:dyDescent="0.25">
      <c r="A23" s="3"/>
      <c r="B23" s="3"/>
      <c r="C23" s="13"/>
      <c r="D23" s="3"/>
      <c r="E23" s="13"/>
      <c r="F23" s="45"/>
      <c r="G23" s="13"/>
      <c r="H23" s="13"/>
      <c r="I23" s="3"/>
      <c r="J23" s="13"/>
      <c r="K23" s="51"/>
      <c r="L23" s="13"/>
      <c r="M23" s="13"/>
      <c r="N23" s="13"/>
      <c r="O23" s="13" t="str">
        <f>LEFT(Table1[[#This Row],[Phone]],3)</f>
        <v/>
      </c>
      <c r="P23" s="8">
        <f>IF(COUNTIF($B$8:B23,Table1[[#This Row],[Address]])&gt;1,1,0)</f>
        <v>0</v>
      </c>
    </row>
    <row r="24" spans="1:16" x14ac:dyDescent="0.25">
      <c r="A24" s="3"/>
      <c r="B24" s="3"/>
      <c r="C24" s="13"/>
      <c r="D24" s="3"/>
      <c r="E24" s="13"/>
      <c r="F24" s="45"/>
      <c r="G24" s="13"/>
      <c r="H24" s="13"/>
      <c r="I24" s="3"/>
      <c r="J24" s="13"/>
      <c r="K24" s="51"/>
      <c r="L24" s="13"/>
      <c r="M24" s="13"/>
      <c r="N24" s="13"/>
      <c r="O24" s="13" t="str">
        <f>LEFT(Table1[[#This Row],[Phone]],3)</f>
        <v/>
      </c>
      <c r="P24" s="8">
        <f>IF(COUNTIF($B$8:B24,Table1[[#This Row],[Address]])&gt;1,1,0)</f>
        <v>0</v>
      </c>
    </row>
    <row r="25" spans="1:16" x14ac:dyDescent="0.25">
      <c r="A25" s="3"/>
      <c r="B25" s="3"/>
      <c r="C25" s="13"/>
      <c r="D25" s="3"/>
      <c r="E25" s="13"/>
      <c r="F25" s="45"/>
      <c r="G25" s="13"/>
      <c r="H25" s="13"/>
      <c r="I25" s="3"/>
      <c r="J25" s="13"/>
      <c r="K25" s="51"/>
      <c r="L25" s="13"/>
      <c r="M25" s="13"/>
      <c r="N25" s="13"/>
      <c r="O25" s="13" t="str">
        <f>LEFT(Table1[[#This Row],[Phone]],3)</f>
        <v/>
      </c>
      <c r="P25" s="8">
        <f>IF(COUNTIF($B$8:B25,Table1[[#This Row],[Address]])&gt;1,1,0)</f>
        <v>0</v>
      </c>
    </row>
    <row r="26" spans="1:16" x14ac:dyDescent="0.25">
      <c r="A26" s="3"/>
      <c r="B26" s="3"/>
      <c r="C26" s="13"/>
      <c r="D26" s="3"/>
      <c r="E26" s="13"/>
      <c r="F26" s="45"/>
      <c r="G26" s="13"/>
      <c r="H26" s="13"/>
      <c r="I26" s="3"/>
      <c r="J26" s="13"/>
      <c r="K26" s="51"/>
      <c r="L26" s="13"/>
      <c r="M26" s="13"/>
      <c r="N26" s="13"/>
      <c r="O26" s="13" t="str">
        <f>LEFT(Table1[[#This Row],[Phone]],3)</f>
        <v/>
      </c>
      <c r="P26" s="8">
        <f>IF(COUNTIF($B$8:B26,Table1[[#This Row],[Address]])&gt;1,1,0)</f>
        <v>0</v>
      </c>
    </row>
    <row r="27" spans="1:16" x14ac:dyDescent="0.25">
      <c r="A27" s="3"/>
      <c r="B27" s="3"/>
      <c r="C27" s="13"/>
      <c r="D27" s="3"/>
      <c r="E27" s="13"/>
      <c r="F27" s="45"/>
      <c r="G27" s="13"/>
      <c r="H27" s="13"/>
      <c r="I27" s="3"/>
      <c r="J27" s="13"/>
      <c r="K27" s="51"/>
      <c r="L27" s="13"/>
      <c r="M27" s="13"/>
      <c r="N27" s="13"/>
      <c r="O27" s="13" t="str">
        <f>LEFT(Table1[[#This Row],[Phone]],3)</f>
        <v/>
      </c>
      <c r="P27" s="8">
        <f>IF(COUNTIF($B$8:B27,Table1[[#This Row],[Address]])&gt;1,1,0)</f>
        <v>0</v>
      </c>
    </row>
    <row r="28" spans="1:16" x14ac:dyDescent="0.25">
      <c r="A28" s="3"/>
      <c r="B28" s="3"/>
      <c r="C28" s="13"/>
      <c r="D28" s="3"/>
      <c r="E28" s="13"/>
      <c r="F28" s="45"/>
      <c r="G28" s="13"/>
      <c r="H28" s="13"/>
      <c r="I28" s="3"/>
      <c r="J28" s="13"/>
      <c r="K28" s="51"/>
      <c r="L28" s="13"/>
      <c r="M28" s="13"/>
      <c r="N28" s="13"/>
      <c r="O28" s="13" t="str">
        <f>LEFT(Table1[[#This Row],[Phone]],3)</f>
        <v/>
      </c>
      <c r="P28" s="8">
        <f>IF(COUNTIF($B$8:B28,Table1[[#This Row],[Address]])&gt;1,1,0)</f>
        <v>0</v>
      </c>
    </row>
    <row r="29" spans="1:16" x14ac:dyDescent="0.25">
      <c r="A29" s="3"/>
      <c r="B29" s="3"/>
      <c r="C29" s="13"/>
      <c r="D29" s="3"/>
      <c r="E29" s="13"/>
      <c r="F29" s="45"/>
      <c r="G29" s="13"/>
      <c r="H29" s="13"/>
      <c r="I29" s="3"/>
      <c r="J29" s="13"/>
      <c r="K29" s="51"/>
      <c r="L29" s="13"/>
      <c r="M29" s="13"/>
      <c r="N29" s="13"/>
      <c r="O29" s="13" t="str">
        <f>LEFT(Table1[[#This Row],[Phone]],3)</f>
        <v/>
      </c>
      <c r="P29" s="8">
        <f>IF(COUNTIF($B$8:B29,Table1[[#This Row],[Address]])&gt;1,1,0)</f>
        <v>0</v>
      </c>
    </row>
    <row r="30" spans="1:16" x14ac:dyDescent="0.25">
      <c r="A30" s="9"/>
      <c r="B30" s="9"/>
      <c r="C30" s="43"/>
      <c r="D30" s="9"/>
      <c r="E30" s="43"/>
      <c r="F30" s="49"/>
      <c r="G30" s="43"/>
      <c r="H30" s="43"/>
      <c r="I30" s="9"/>
      <c r="J30" s="43"/>
      <c r="K30" s="55"/>
      <c r="L30" s="43"/>
      <c r="M30" s="43"/>
      <c r="N30" s="43"/>
      <c r="O30" s="14" t="str">
        <f>LEFT(Table1[[#This Row],[Phone]],3)</f>
        <v/>
      </c>
      <c r="P30" s="8">
        <f>IF(COUNTIF($B$8:B30,Table1[[#This Row],[Address]])&gt;1,1,0)</f>
        <v>0</v>
      </c>
    </row>
    <row r="31" spans="1:16" x14ac:dyDescent="0.25">
      <c r="A31" s="3"/>
      <c r="B31" s="3"/>
      <c r="C31" s="13"/>
      <c r="D31" s="3"/>
      <c r="E31" s="13"/>
      <c r="F31" s="45"/>
      <c r="G31" s="13"/>
      <c r="H31" s="13"/>
      <c r="I31" s="3"/>
      <c r="J31" s="13"/>
      <c r="K31" s="51"/>
      <c r="L31" s="13"/>
      <c r="M31" s="13"/>
      <c r="N31" s="13"/>
      <c r="O31" s="30" t="str">
        <f>LEFT(Table1[[#This Row],[Phone]],3)</f>
        <v/>
      </c>
      <c r="P31" s="8">
        <f>IF(COUNTIF($B$8:B31,Table1[[#This Row],[Address]])&gt;1,1,0)</f>
        <v>0</v>
      </c>
    </row>
    <row r="32" spans="1:16" x14ac:dyDescent="0.25">
      <c r="A32" s="3"/>
      <c r="B32" s="3"/>
      <c r="C32" s="13"/>
      <c r="D32" s="3"/>
      <c r="E32" s="13"/>
      <c r="F32" s="45"/>
      <c r="G32" s="13"/>
      <c r="H32" s="13"/>
      <c r="I32" s="3"/>
      <c r="J32" s="13"/>
      <c r="K32" s="51"/>
      <c r="L32" s="13"/>
      <c r="M32" s="13"/>
      <c r="N32" s="13"/>
      <c r="O32" s="30" t="str">
        <f>LEFT(Table1[[#This Row],[Phone]],3)</f>
        <v/>
      </c>
      <c r="P32" s="8">
        <f>IF(COUNTIF($B$8:B32,Table1[[#This Row],[Address]])&gt;1,1,0)</f>
        <v>0</v>
      </c>
    </row>
    <row r="33" spans="1:16" x14ac:dyDescent="0.25">
      <c r="A33" s="3"/>
      <c r="B33" s="3"/>
      <c r="C33" s="13"/>
      <c r="D33" s="3"/>
      <c r="E33" s="13"/>
      <c r="F33" s="45"/>
      <c r="G33" s="13"/>
      <c r="H33" s="13"/>
      <c r="I33" s="3"/>
      <c r="J33" s="13"/>
      <c r="K33" s="51"/>
      <c r="L33" s="13"/>
      <c r="M33" s="13"/>
      <c r="N33" s="13"/>
      <c r="O33" s="30" t="str">
        <f>LEFT(Table1[[#This Row],[Phone]],3)</f>
        <v/>
      </c>
      <c r="P33" s="8">
        <f>IF(COUNTIF($B$8:B33,Table1[[#This Row],[Address]])&gt;1,1,0)</f>
        <v>0</v>
      </c>
    </row>
    <row r="34" spans="1:16" x14ac:dyDescent="0.25">
      <c r="A34" s="3"/>
      <c r="B34" s="3"/>
      <c r="C34" s="13"/>
      <c r="D34" s="3"/>
      <c r="E34" s="13"/>
      <c r="F34" s="45"/>
      <c r="G34" s="13"/>
      <c r="H34" s="13"/>
      <c r="I34" s="3"/>
      <c r="J34" s="13"/>
      <c r="K34" s="51"/>
      <c r="L34" s="13"/>
      <c r="M34" s="13"/>
      <c r="N34" s="13"/>
      <c r="O34" s="30" t="str">
        <f>LEFT(Table1[[#This Row],[Phone]],3)</f>
        <v/>
      </c>
      <c r="P34" s="8">
        <f>IF(COUNTIF($B$8:B34,Table1[[#This Row],[Address]])&gt;1,1,0)</f>
        <v>0</v>
      </c>
    </row>
    <row r="35" spans="1:16" x14ac:dyDescent="0.25">
      <c r="A35" s="3"/>
      <c r="B35" s="3"/>
      <c r="C35" s="13"/>
      <c r="D35" s="3"/>
      <c r="E35" s="13"/>
      <c r="F35" s="45"/>
      <c r="G35" s="13"/>
      <c r="H35" s="13"/>
      <c r="I35" s="3"/>
      <c r="J35" s="13"/>
      <c r="K35" s="51"/>
      <c r="L35" s="13"/>
      <c r="M35" s="13"/>
      <c r="N35" s="13"/>
      <c r="O35" s="30" t="str">
        <f>LEFT(Table1[[#This Row],[Phone]],3)</f>
        <v/>
      </c>
      <c r="P35" s="8">
        <f>IF(COUNTIF($B$8:B35,Table1[[#This Row],[Address]])&gt;1,1,0)</f>
        <v>0</v>
      </c>
    </row>
    <row r="36" spans="1:16" x14ac:dyDescent="0.25">
      <c r="A36" s="3"/>
      <c r="B36" s="3"/>
      <c r="C36" s="13"/>
      <c r="D36" s="3"/>
      <c r="E36" s="13"/>
      <c r="F36" s="45"/>
      <c r="G36" s="13"/>
      <c r="H36" s="13"/>
      <c r="I36" s="3"/>
      <c r="J36" s="13"/>
      <c r="K36" s="51"/>
      <c r="L36" s="13"/>
      <c r="M36" s="13"/>
      <c r="N36" s="13"/>
      <c r="O36" s="30" t="str">
        <f>LEFT(Table1[[#This Row],[Phone]],3)</f>
        <v/>
      </c>
      <c r="P36" s="8">
        <f>IF(COUNTIF($B$8:B36,Table1[[#This Row],[Address]])&gt;1,1,0)</f>
        <v>0</v>
      </c>
    </row>
    <row r="37" spans="1:16" x14ac:dyDescent="0.25">
      <c r="A37" s="3"/>
      <c r="B37" s="3"/>
      <c r="C37" s="13"/>
      <c r="D37" s="3"/>
      <c r="E37" s="13"/>
      <c r="F37" s="45"/>
      <c r="G37" s="13"/>
      <c r="H37" s="13"/>
      <c r="I37" s="3"/>
      <c r="J37" s="13"/>
      <c r="K37" s="51"/>
      <c r="L37" s="13"/>
      <c r="M37" s="13"/>
      <c r="N37" s="13"/>
      <c r="O37" s="30" t="str">
        <f>LEFT(Table1[[#This Row],[Phone]],3)</f>
        <v/>
      </c>
      <c r="P37" s="8">
        <f>IF(COUNTIF($B$8:B37,Table1[[#This Row],[Address]])&gt;1,1,0)</f>
        <v>0</v>
      </c>
    </row>
    <row r="38" spans="1:16" x14ac:dyDescent="0.25">
      <c r="A38" s="3"/>
      <c r="B38" s="3"/>
      <c r="C38" s="13"/>
      <c r="D38" s="3"/>
      <c r="E38" s="13"/>
      <c r="F38" s="45"/>
      <c r="G38" s="13"/>
      <c r="H38" s="13"/>
      <c r="I38" s="3"/>
      <c r="J38" s="13"/>
      <c r="K38" s="51"/>
      <c r="L38" s="13"/>
      <c r="M38" s="13"/>
      <c r="N38" s="13"/>
      <c r="O38" s="30" t="str">
        <f>LEFT(Table1[[#This Row],[Phone]],3)</f>
        <v/>
      </c>
      <c r="P38" s="8">
        <f>IF(COUNTIF($B$8:B38,Table1[[#This Row],[Address]])&gt;1,1,0)</f>
        <v>0</v>
      </c>
    </row>
    <row r="39" spans="1:16" x14ac:dyDescent="0.25">
      <c r="A39" s="3"/>
      <c r="B39" s="3"/>
      <c r="C39" s="13"/>
      <c r="D39" s="3"/>
      <c r="E39" s="13"/>
      <c r="F39" s="45"/>
      <c r="G39" s="13"/>
      <c r="H39" s="13"/>
      <c r="I39" s="3"/>
      <c r="J39" s="13"/>
      <c r="K39" s="51"/>
      <c r="L39" s="13"/>
      <c r="M39" s="13"/>
      <c r="N39" s="13"/>
      <c r="O39" s="30" t="str">
        <f>LEFT(Table1[[#This Row],[Phone]],3)</f>
        <v/>
      </c>
      <c r="P39" s="8">
        <f>IF(COUNTIF($B$8:B39,Table1[[#This Row],[Address]])&gt;1,1,0)</f>
        <v>0</v>
      </c>
    </row>
    <row r="40" spans="1:16" x14ac:dyDescent="0.25">
      <c r="A40" s="3"/>
      <c r="B40" s="3"/>
      <c r="C40" s="13"/>
      <c r="D40" s="3"/>
      <c r="E40" s="13"/>
      <c r="F40" s="45"/>
      <c r="G40" s="13"/>
      <c r="H40" s="13"/>
      <c r="I40" s="3"/>
      <c r="J40" s="13"/>
      <c r="K40" s="51"/>
      <c r="L40" s="13"/>
      <c r="M40" s="13"/>
      <c r="N40" s="13"/>
      <c r="O40" s="30" t="str">
        <f>LEFT(Table1[[#This Row],[Phone]],3)</f>
        <v/>
      </c>
      <c r="P40" s="8">
        <f>IF(COUNTIF($B$8:B40,Table1[[#This Row],[Address]])&gt;1,1,0)</f>
        <v>0</v>
      </c>
    </row>
    <row r="41" spans="1:16" x14ac:dyDescent="0.25">
      <c r="A41" s="3"/>
      <c r="B41" s="3"/>
      <c r="C41" s="13"/>
      <c r="D41" s="3"/>
      <c r="E41" s="13"/>
      <c r="F41" s="45"/>
      <c r="G41" s="13"/>
      <c r="H41" s="13"/>
      <c r="I41" s="3"/>
      <c r="J41" s="13"/>
      <c r="K41" s="51"/>
      <c r="L41" s="13"/>
      <c r="M41" s="13"/>
      <c r="N41" s="13"/>
      <c r="O41" s="30" t="str">
        <f>LEFT(Table1[[#This Row],[Phone]],3)</f>
        <v/>
      </c>
      <c r="P41" s="8">
        <f>IF(COUNTIF($B$8:B41,Table1[[#This Row],[Address]])&gt;1,1,0)</f>
        <v>0</v>
      </c>
    </row>
    <row r="42" spans="1:16" x14ac:dyDescent="0.25">
      <c r="A42" s="3"/>
      <c r="B42" s="3"/>
      <c r="C42" s="13"/>
      <c r="D42" s="3"/>
      <c r="E42" s="13"/>
      <c r="F42" s="45"/>
      <c r="G42" s="13"/>
      <c r="H42" s="13"/>
      <c r="I42" s="3"/>
      <c r="J42" s="13"/>
      <c r="K42" s="51"/>
      <c r="L42" s="13"/>
      <c r="M42" s="13"/>
      <c r="N42" s="13"/>
      <c r="O42" s="30" t="str">
        <f>LEFT(Table1[[#This Row],[Phone]],3)</f>
        <v/>
      </c>
      <c r="P42" s="8">
        <f>IF(COUNTIF($B$8:B42,Table1[[#This Row],[Address]])&gt;1,1,0)</f>
        <v>0</v>
      </c>
    </row>
    <row r="43" spans="1:16" x14ac:dyDescent="0.25">
      <c r="A43" s="3"/>
      <c r="B43" s="3"/>
      <c r="C43" s="13"/>
      <c r="D43" s="3"/>
      <c r="E43" s="13"/>
      <c r="F43" s="45"/>
      <c r="G43" s="13"/>
      <c r="H43" s="13"/>
      <c r="I43" s="3"/>
      <c r="J43" s="13"/>
      <c r="K43" s="51"/>
      <c r="L43" s="13"/>
      <c r="M43" s="13"/>
      <c r="N43" s="13"/>
      <c r="O43" s="30" t="str">
        <f>LEFT(Table1[[#This Row],[Phone]],3)</f>
        <v/>
      </c>
      <c r="P43" s="8">
        <f>IF(COUNTIF($B$8:B43,Table1[[#This Row],[Address]])&gt;1,1,0)</f>
        <v>0</v>
      </c>
    </row>
    <row r="44" spans="1:16" x14ac:dyDescent="0.25">
      <c r="A44" s="3"/>
      <c r="B44" s="3"/>
      <c r="C44" s="13"/>
      <c r="D44" s="3"/>
      <c r="E44" s="13"/>
      <c r="F44" s="45"/>
      <c r="G44" s="13"/>
      <c r="H44" s="13"/>
      <c r="I44" s="3"/>
      <c r="J44" s="13"/>
      <c r="K44" s="51"/>
      <c r="L44" s="13"/>
      <c r="M44" s="13"/>
      <c r="N44" s="13"/>
      <c r="O44" s="30" t="str">
        <f>LEFT(Table1[[#This Row],[Phone]],3)</f>
        <v/>
      </c>
      <c r="P44" s="8">
        <f>IF(COUNTIF($B$8:B44,Table1[[#This Row],[Address]])&gt;1,1,0)</f>
        <v>0</v>
      </c>
    </row>
    <row r="45" spans="1:16" x14ac:dyDescent="0.25">
      <c r="A45" s="3"/>
      <c r="B45" s="3"/>
      <c r="C45" s="13"/>
      <c r="D45" s="3"/>
      <c r="E45" s="13"/>
      <c r="F45" s="45"/>
      <c r="G45" s="13"/>
      <c r="H45" s="13"/>
      <c r="I45" s="3"/>
      <c r="J45" s="13"/>
      <c r="K45" s="51"/>
      <c r="L45" s="13"/>
      <c r="M45" s="13"/>
      <c r="N45" s="13"/>
      <c r="O45" s="30" t="str">
        <f>LEFT(Table1[[#This Row],[Phone]],3)</f>
        <v/>
      </c>
      <c r="P45" s="8">
        <f>IF(COUNTIF($B$8:B45,Table1[[#This Row],[Address]])&gt;1,1,0)</f>
        <v>0</v>
      </c>
    </row>
    <row r="46" spans="1:16" x14ac:dyDescent="0.25">
      <c r="A46" s="3"/>
      <c r="B46" s="3"/>
      <c r="C46" s="13"/>
      <c r="D46" s="3"/>
      <c r="E46" s="13"/>
      <c r="F46" s="45"/>
      <c r="G46" s="13"/>
      <c r="H46" s="13"/>
      <c r="I46" s="3"/>
      <c r="J46" s="13"/>
      <c r="K46" s="51"/>
      <c r="L46" s="13"/>
      <c r="M46" s="13"/>
      <c r="N46" s="13"/>
      <c r="O46" s="30" t="str">
        <f>LEFT(Table1[[#This Row],[Phone]],3)</f>
        <v/>
      </c>
      <c r="P46" s="8">
        <f>IF(COUNTIF($B$8:B46,Table1[[#This Row],[Address]])&gt;1,1,0)</f>
        <v>0</v>
      </c>
    </row>
    <row r="47" spans="1:16" x14ac:dyDescent="0.25">
      <c r="A47" s="3"/>
      <c r="B47" s="3"/>
      <c r="C47" s="13"/>
      <c r="D47" s="3"/>
      <c r="E47" s="13"/>
      <c r="F47" s="45"/>
      <c r="G47" s="13"/>
      <c r="H47" s="13"/>
      <c r="I47" s="3"/>
      <c r="J47" s="13"/>
      <c r="K47" s="51"/>
      <c r="L47" s="13"/>
      <c r="M47" s="13"/>
      <c r="N47" s="13"/>
      <c r="O47" s="30" t="str">
        <f>LEFT(Table1[[#This Row],[Phone]],3)</f>
        <v/>
      </c>
      <c r="P47" s="8">
        <f>IF(COUNTIF($B$8:B47,Table1[[#This Row],[Address]])&gt;1,1,0)</f>
        <v>0</v>
      </c>
    </row>
    <row r="48" spans="1:16" x14ac:dyDescent="0.25">
      <c r="A48" s="3"/>
      <c r="B48" s="3"/>
      <c r="C48" s="13"/>
      <c r="D48" s="3"/>
      <c r="E48" s="13"/>
      <c r="F48" s="45"/>
      <c r="G48" s="13"/>
      <c r="H48" s="13"/>
      <c r="I48" s="3"/>
      <c r="J48" s="13"/>
      <c r="K48" s="51"/>
      <c r="L48" s="13"/>
      <c r="M48" s="13"/>
      <c r="N48" s="13"/>
      <c r="O48" s="30" t="str">
        <f>LEFT(Table1[[#This Row],[Phone]],3)</f>
        <v/>
      </c>
      <c r="P48" s="8">
        <f>IF(COUNTIF($B$8:B48,Table1[[#This Row],[Address]])&gt;1,1,0)</f>
        <v>0</v>
      </c>
    </row>
    <row r="49" spans="1:16" x14ac:dyDescent="0.25">
      <c r="A49" s="3"/>
      <c r="B49" s="3"/>
      <c r="C49" s="13"/>
      <c r="D49" s="3"/>
      <c r="E49" s="13"/>
      <c r="F49" s="45"/>
      <c r="G49" s="13"/>
      <c r="H49" s="13"/>
      <c r="I49" s="3"/>
      <c r="J49" s="13"/>
      <c r="K49" s="51"/>
      <c r="L49" s="13"/>
      <c r="M49" s="13"/>
      <c r="N49" s="13"/>
      <c r="O49" s="30" t="str">
        <f>LEFT(Table1[[#This Row],[Phone]],3)</f>
        <v/>
      </c>
      <c r="P49" s="8">
        <f>IF(COUNTIF($B$8:B49,Table1[[#This Row],[Address]])&gt;1,1,0)</f>
        <v>0</v>
      </c>
    </row>
    <row r="50" spans="1:16" x14ac:dyDescent="0.25">
      <c r="A50" s="3"/>
      <c r="B50" s="3"/>
      <c r="C50" s="13"/>
      <c r="D50" s="3"/>
      <c r="E50" s="13"/>
      <c r="F50" s="45"/>
      <c r="G50" s="13"/>
      <c r="H50" s="13"/>
      <c r="I50" s="3"/>
      <c r="J50" s="13"/>
      <c r="K50" s="51"/>
      <c r="L50" s="13"/>
      <c r="M50" s="13"/>
      <c r="N50" s="13"/>
      <c r="O50" s="30" t="str">
        <f>LEFT(Table1[[#This Row],[Phone]],3)</f>
        <v/>
      </c>
      <c r="P50" s="8">
        <f>IF(COUNTIF($B$8:B50,Table1[[#This Row],[Address]])&gt;1,1,0)</f>
        <v>0</v>
      </c>
    </row>
    <row r="51" spans="1:16" x14ac:dyDescent="0.25">
      <c r="A51" s="3"/>
      <c r="B51" s="3"/>
      <c r="C51" s="13"/>
      <c r="D51" s="3"/>
      <c r="E51" s="13"/>
      <c r="F51" s="45"/>
      <c r="G51" s="13"/>
      <c r="H51" s="13"/>
      <c r="I51" s="3"/>
      <c r="J51" s="13"/>
      <c r="K51" s="51"/>
      <c r="L51" s="13"/>
      <c r="M51" s="13"/>
      <c r="N51" s="13"/>
      <c r="O51" s="30" t="str">
        <f>LEFT(Table1[[#This Row],[Phone]],3)</f>
        <v/>
      </c>
      <c r="P51" s="8">
        <f>IF(COUNTIF($B$8:B51,Table1[[#This Row],[Address]])&gt;1,1,0)</f>
        <v>0</v>
      </c>
    </row>
    <row r="52" spans="1:16" x14ac:dyDescent="0.25">
      <c r="A52" s="3"/>
      <c r="B52" s="3"/>
      <c r="C52" s="13"/>
      <c r="D52" s="3"/>
      <c r="E52" s="13"/>
      <c r="F52" s="45"/>
      <c r="G52" s="13"/>
      <c r="H52" s="13"/>
      <c r="I52" s="3"/>
      <c r="J52" s="13"/>
      <c r="K52" s="51"/>
      <c r="L52" s="13"/>
      <c r="M52" s="13"/>
      <c r="N52" s="13"/>
      <c r="O52" s="30" t="str">
        <f>LEFT(Table1[[#This Row],[Phone]],3)</f>
        <v/>
      </c>
      <c r="P52" s="8">
        <f>IF(COUNTIF($B$8:B52,Table1[[#This Row],[Address]])&gt;1,1,0)</f>
        <v>0</v>
      </c>
    </row>
    <row r="53" spans="1:16" x14ac:dyDescent="0.25">
      <c r="A53" s="3"/>
      <c r="B53" s="3"/>
      <c r="C53" s="13"/>
      <c r="D53" s="3"/>
      <c r="E53" s="13"/>
      <c r="F53" s="45"/>
      <c r="G53" s="13"/>
      <c r="H53" s="13"/>
      <c r="I53" s="3"/>
      <c r="J53" s="13"/>
      <c r="K53" s="51"/>
      <c r="L53" s="13"/>
      <c r="M53" s="13"/>
      <c r="N53" s="13"/>
      <c r="O53" s="30" t="str">
        <f>LEFT(Table1[[#This Row],[Phone]],3)</f>
        <v/>
      </c>
      <c r="P53" s="8">
        <f>IF(COUNTIF($B$8:B53,Table1[[#This Row],[Address]])&gt;1,1,0)</f>
        <v>0</v>
      </c>
    </row>
    <row r="54" spans="1:16" x14ac:dyDescent="0.25">
      <c r="A54" s="3"/>
      <c r="B54" s="3"/>
      <c r="C54" s="13"/>
      <c r="D54" s="3"/>
      <c r="E54" s="13"/>
      <c r="F54" s="45"/>
      <c r="G54" s="13"/>
      <c r="H54" s="13"/>
      <c r="I54" s="3"/>
      <c r="J54" s="13"/>
      <c r="K54" s="51"/>
      <c r="L54" s="13"/>
      <c r="M54" s="13"/>
      <c r="N54" s="13"/>
      <c r="O54" s="30" t="str">
        <f>LEFT(Table1[[#This Row],[Phone]],3)</f>
        <v/>
      </c>
      <c r="P54" s="8">
        <f>IF(COUNTIF($B$8:B54,Table1[[#This Row],[Address]])&gt;1,1,0)</f>
        <v>0</v>
      </c>
    </row>
    <row r="55" spans="1:16" x14ac:dyDescent="0.25">
      <c r="A55" s="3"/>
      <c r="B55" s="3"/>
      <c r="C55" s="13"/>
      <c r="D55" s="3"/>
      <c r="E55" s="13"/>
      <c r="F55" s="45"/>
      <c r="G55" s="13"/>
      <c r="H55" s="13"/>
      <c r="I55" s="3"/>
      <c r="J55" s="13"/>
      <c r="K55" s="51"/>
      <c r="L55" s="13"/>
      <c r="M55" s="13"/>
      <c r="N55" s="13"/>
      <c r="O55" s="30" t="str">
        <f>LEFT(Table1[[#This Row],[Phone]],3)</f>
        <v/>
      </c>
      <c r="P55" s="8">
        <f>IF(COUNTIF($B$8:B55,Table1[[#This Row],[Address]])&gt;1,1,0)</f>
        <v>0</v>
      </c>
    </row>
    <row r="56" spans="1:16" x14ac:dyDescent="0.25">
      <c r="A56" s="3"/>
      <c r="B56" s="3"/>
      <c r="C56" s="13"/>
      <c r="D56" s="3"/>
      <c r="E56" s="13"/>
      <c r="F56" s="45"/>
      <c r="G56" s="13"/>
      <c r="H56" s="13"/>
      <c r="I56" s="3"/>
      <c r="J56" s="13"/>
      <c r="K56" s="51"/>
      <c r="L56" s="13"/>
      <c r="M56" s="13"/>
      <c r="N56" s="13"/>
      <c r="O56" s="30" t="str">
        <f>LEFT(Table1[[#This Row],[Phone]],3)</f>
        <v/>
      </c>
      <c r="P56" s="8">
        <f>IF(COUNTIF($B$8:B56,Table1[[#This Row],[Address]])&gt;1,1,0)</f>
        <v>0</v>
      </c>
    </row>
    <row r="57" spans="1:16" x14ac:dyDescent="0.25">
      <c r="A57" s="3"/>
      <c r="B57" s="3"/>
      <c r="C57" s="13"/>
      <c r="D57" s="3"/>
      <c r="E57" s="13"/>
      <c r="F57" s="45"/>
      <c r="G57" s="13"/>
      <c r="H57" s="13"/>
      <c r="I57" s="3"/>
      <c r="J57" s="13"/>
      <c r="K57" s="51"/>
      <c r="L57" s="13"/>
      <c r="M57" s="13"/>
      <c r="N57" s="13"/>
      <c r="O57" s="30" t="str">
        <f>LEFT(Table1[[#This Row],[Phone]],3)</f>
        <v/>
      </c>
      <c r="P57" s="8">
        <f>IF(COUNTIF($B$8:B57,Table1[[#This Row],[Address]])&gt;1,1,0)</f>
        <v>0</v>
      </c>
    </row>
    <row r="58" spans="1:16" x14ac:dyDescent="0.25">
      <c r="A58" s="3"/>
      <c r="B58" s="3"/>
      <c r="C58" s="13"/>
      <c r="D58" s="3"/>
      <c r="E58" s="13"/>
      <c r="F58" s="45"/>
      <c r="G58" s="13"/>
      <c r="H58" s="13"/>
      <c r="I58" s="3"/>
      <c r="J58" s="13"/>
      <c r="K58" s="51"/>
      <c r="L58" s="13"/>
      <c r="M58" s="13"/>
      <c r="N58" s="13"/>
      <c r="O58" s="30" t="str">
        <f>LEFT(Table1[[#This Row],[Phone]],3)</f>
        <v/>
      </c>
      <c r="P58" s="8">
        <f>IF(COUNTIF($B$8:B58,Table1[[#This Row],[Address]])&gt;1,1,0)</f>
        <v>0</v>
      </c>
    </row>
    <row r="59" spans="1:16" x14ac:dyDescent="0.25">
      <c r="A59" s="3"/>
      <c r="B59" s="3"/>
      <c r="C59" s="13"/>
      <c r="D59" s="3"/>
      <c r="E59" s="13"/>
      <c r="F59" s="45"/>
      <c r="G59" s="13"/>
      <c r="H59" s="13"/>
      <c r="I59" s="3"/>
      <c r="J59" s="13"/>
      <c r="K59" s="51"/>
      <c r="L59" s="13"/>
      <c r="M59" s="13"/>
      <c r="N59" s="13"/>
      <c r="O59" s="30" t="str">
        <f>LEFT(Table1[[#This Row],[Phone]],3)</f>
        <v/>
      </c>
      <c r="P59" s="8">
        <f>IF(COUNTIF($B$8:B59,Table1[[#This Row],[Address]])&gt;1,1,0)</f>
        <v>0</v>
      </c>
    </row>
    <row r="60" spans="1:16" x14ac:dyDescent="0.25">
      <c r="A60" s="3"/>
      <c r="B60" s="3"/>
      <c r="C60" s="13"/>
      <c r="D60" s="3"/>
      <c r="E60" s="13"/>
      <c r="F60" s="45"/>
      <c r="G60" s="13"/>
      <c r="H60" s="13"/>
      <c r="I60" s="3"/>
      <c r="J60" s="13"/>
      <c r="K60" s="51"/>
      <c r="L60" s="13"/>
      <c r="M60" s="13"/>
      <c r="N60" s="13"/>
      <c r="O60" s="30" t="str">
        <f>LEFT(Table1[[#This Row],[Phone]],3)</f>
        <v/>
      </c>
      <c r="P60" s="8">
        <f>IF(COUNTIF($B$8:B60,Table1[[#This Row],[Address]])&gt;1,1,0)</f>
        <v>0</v>
      </c>
    </row>
    <row r="61" spans="1:16" x14ac:dyDescent="0.25">
      <c r="A61" s="3"/>
      <c r="B61" s="3"/>
      <c r="C61" s="13"/>
      <c r="D61" s="3"/>
      <c r="E61" s="13"/>
      <c r="F61" s="45"/>
      <c r="G61" s="13"/>
      <c r="H61" s="13"/>
      <c r="I61" s="3"/>
      <c r="J61" s="13"/>
      <c r="K61" s="51"/>
      <c r="L61" s="13"/>
      <c r="M61" s="13"/>
      <c r="N61" s="13"/>
      <c r="O61" s="30" t="str">
        <f>LEFT(Table1[[#This Row],[Phone]],3)</f>
        <v/>
      </c>
      <c r="P61" s="8">
        <f>IF(COUNTIF($B$8:B61,Table1[[#This Row],[Address]])&gt;1,1,0)</f>
        <v>0</v>
      </c>
    </row>
    <row r="62" spans="1:16" x14ac:dyDescent="0.25">
      <c r="A62" s="3"/>
      <c r="B62" s="3"/>
      <c r="C62" s="13"/>
      <c r="D62" s="3"/>
      <c r="E62" s="13"/>
      <c r="F62" s="45"/>
      <c r="G62" s="13"/>
      <c r="H62" s="13"/>
      <c r="I62" s="3"/>
      <c r="J62" s="13"/>
      <c r="K62" s="51"/>
      <c r="L62" s="13"/>
      <c r="M62" s="13"/>
      <c r="N62" s="13"/>
      <c r="O62" s="30" t="str">
        <f>LEFT(Table1[[#This Row],[Phone]],3)</f>
        <v/>
      </c>
      <c r="P62" s="8">
        <f>IF(COUNTIF($B$8:B62,Table1[[#This Row],[Address]])&gt;1,1,0)</f>
        <v>0</v>
      </c>
    </row>
    <row r="63" spans="1:16" x14ac:dyDescent="0.25">
      <c r="A63" s="3"/>
      <c r="B63" s="3"/>
      <c r="C63" s="13"/>
      <c r="D63" s="3"/>
      <c r="E63" s="13"/>
      <c r="F63" s="45"/>
      <c r="G63" s="13"/>
      <c r="H63" s="13"/>
      <c r="I63" s="3"/>
      <c r="J63" s="13"/>
      <c r="K63" s="51"/>
      <c r="L63" s="13"/>
      <c r="M63" s="13"/>
      <c r="N63" s="13"/>
      <c r="O63" s="30" t="str">
        <f>LEFT(Table1[[#This Row],[Phone]],3)</f>
        <v/>
      </c>
      <c r="P63" s="8">
        <f>IF(COUNTIF($B$8:B63,Table1[[#This Row],[Address]])&gt;1,1,0)</f>
        <v>0</v>
      </c>
    </row>
    <row r="64" spans="1:16" x14ac:dyDescent="0.25">
      <c r="A64" s="3"/>
      <c r="B64" s="3"/>
      <c r="C64" s="13"/>
      <c r="D64" s="3"/>
      <c r="E64" s="13"/>
      <c r="F64" s="45"/>
      <c r="G64" s="13"/>
      <c r="H64" s="13"/>
      <c r="I64" s="3"/>
      <c r="J64" s="13"/>
      <c r="K64" s="51"/>
      <c r="L64" s="13"/>
      <c r="M64" s="13"/>
      <c r="N64" s="13"/>
      <c r="O64" s="30" t="str">
        <f>LEFT(Table1[[#This Row],[Phone]],3)</f>
        <v/>
      </c>
      <c r="P64" s="8">
        <f>IF(COUNTIF($B$8:B64,Table1[[#This Row],[Address]])&gt;1,1,0)</f>
        <v>0</v>
      </c>
    </row>
    <row r="65" spans="1:16" x14ac:dyDescent="0.25">
      <c r="A65" s="3"/>
      <c r="B65" s="3"/>
      <c r="C65" s="13"/>
      <c r="D65" s="3"/>
      <c r="E65" s="13"/>
      <c r="F65" s="45"/>
      <c r="G65" s="13"/>
      <c r="H65" s="13"/>
      <c r="I65" s="3"/>
      <c r="J65" s="13"/>
      <c r="K65" s="51"/>
      <c r="L65" s="13"/>
      <c r="M65" s="13"/>
      <c r="N65" s="13"/>
      <c r="O65" s="30" t="str">
        <f>LEFT(Table1[[#This Row],[Phone]],3)</f>
        <v/>
      </c>
      <c r="P65" s="8">
        <f>IF(COUNTIF($B$8:B65,Table1[[#This Row],[Address]])&gt;1,1,0)</f>
        <v>0</v>
      </c>
    </row>
    <row r="66" spans="1:16" x14ac:dyDescent="0.25">
      <c r="A66" s="3"/>
      <c r="B66" s="3"/>
      <c r="C66" s="13"/>
      <c r="D66" s="3"/>
      <c r="E66" s="13"/>
      <c r="F66" s="45"/>
      <c r="G66" s="13"/>
      <c r="H66" s="13"/>
      <c r="I66" s="3"/>
      <c r="J66" s="13"/>
      <c r="K66" s="51"/>
      <c r="L66" s="13"/>
      <c r="M66" s="13"/>
      <c r="N66" s="13"/>
      <c r="O66" s="30" t="str">
        <f>LEFT(Table1[[#This Row],[Phone]],3)</f>
        <v/>
      </c>
      <c r="P66" s="8">
        <f>IF(COUNTIF($B$8:B66,Table1[[#This Row],[Address]])&gt;1,1,0)</f>
        <v>0</v>
      </c>
    </row>
    <row r="67" spans="1:16" x14ac:dyDescent="0.25">
      <c r="A67" s="3"/>
      <c r="B67" s="3"/>
      <c r="C67" s="13"/>
      <c r="D67" s="3"/>
      <c r="E67" s="13"/>
      <c r="F67" s="45"/>
      <c r="G67" s="13"/>
      <c r="H67" s="13"/>
      <c r="I67" s="3"/>
      <c r="J67" s="13"/>
      <c r="K67" s="51"/>
      <c r="L67" s="13"/>
      <c r="M67" s="13"/>
      <c r="N67" s="13"/>
      <c r="O67" s="30" t="str">
        <f>LEFT(Table1[[#This Row],[Phone]],3)</f>
        <v/>
      </c>
      <c r="P67" s="8">
        <f>IF(COUNTIF($B$8:B67,Table1[[#This Row],[Address]])&gt;1,1,0)</f>
        <v>0</v>
      </c>
    </row>
    <row r="68" spans="1:16" x14ac:dyDescent="0.25">
      <c r="A68" s="3"/>
      <c r="B68" s="3"/>
      <c r="C68" s="13"/>
      <c r="D68" s="3"/>
      <c r="E68" s="13"/>
      <c r="F68" s="45"/>
      <c r="G68" s="13"/>
      <c r="H68" s="13"/>
      <c r="I68" s="3"/>
      <c r="J68" s="13"/>
      <c r="K68" s="51"/>
      <c r="L68" s="13"/>
      <c r="M68" s="13"/>
      <c r="N68" s="13"/>
      <c r="O68" s="30" t="str">
        <f>LEFT(Table1[[#This Row],[Phone]],3)</f>
        <v/>
      </c>
      <c r="P68" s="8">
        <f>IF(COUNTIF($B$8:B68,Table1[[#This Row],[Address]])&gt;1,1,0)</f>
        <v>0</v>
      </c>
    </row>
    <row r="69" spans="1:16" x14ac:dyDescent="0.25">
      <c r="A69" s="3"/>
      <c r="B69" s="3"/>
      <c r="C69" s="13"/>
      <c r="D69" s="3"/>
      <c r="E69" s="13"/>
      <c r="F69" s="45"/>
      <c r="G69" s="13"/>
      <c r="H69" s="13"/>
      <c r="I69" s="3"/>
      <c r="J69" s="13"/>
      <c r="K69" s="51"/>
      <c r="L69" s="13"/>
      <c r="M69" s="13"/>
      <c r="N69" s="13"/>
      <c r="O69" s="30" t="str">
        <f>LEFT(Table1[[#This Row],[Phone]],3)</f>
        <v/>
      </c>
      <c r="P69" s="8">
        <f>IF(COUNTIF($B$8:B69,Table1[[#This Row],[Address]])&gt;1,1,0)</f>
        <v>0</v>
      </c>
    </row>
    <row r="70" spans="1:16" x14ac:dyDescent="0.25">
      <c r="A70" s="3"/>
      <c r="B70" s="3"/>
      <c r="C70" s="13"/>
      <c r="D70" s="3"/>
      <c r="E70" s="13"/>
      <c r="F70" s="45"/>
      <c r="G70" s="13"/>
      <c r="H70" s="13"/>
      <c r="I70" s="3"/>
      <c r="J70" s="13"/>
      <c r="K70" s="51"/>
      <c r="L70" s="13"/>
      <c r="M70" s="13"/>
      <c r="N70" s="13"/>
      <c r="O70" s="30" t="str">
        <f>LEFT(Table1[[#This Row],[Phone]],3)</f>
        <v/>
      </c>
      <c r="P70" s="8">
        <f>IF(COUNTIF($B$8:B70,Table1[[#This Row],[Address]])&gt;1,1,0)</f>
        <v>0</v>
      </c>
    </row>
    <row r="71" spans="1:16" x14ac:dyDescent="0.25">
      <c r="A71" s="3"/>
      <c r="B71" s="3"/>
      <c r="C71" s="13"/>
      <c r="D71" s="3"/>
      <c r="E71" s="13"/>
      <c r="F71" s="45"/>
      <c r="G71" s="13"/>
      <c r="H71" s="13"/>
      <c r="I71" s="3"/>
      <c r="J71" s="13"/>
      <c r="K71" s="51"/>
      <c r="L71" s="13"/>
      <c r="M71" s="13"/>
      <c r="N71" s="13"/>
      <c r="O71" s="30" t="str">
        <f>LEFT(Table1[[#This Row],[Phone]],3)</f>
        <v/>
      </c>
      <c r="P71" s="8">
        <f>IF(COUNTIF($B$8:B71,Table1[[#This Row],[Address]])&gt;1,1,0)</f>
        <v>0</v>
      </c>
    </row>
    <row r="72" spans="1:16" x14ac:dyDescent="0.25">
      <c r="A72" s="3"/>
      <c r="B72" s="3"/>
      <c r="C72" s="13"/>
      <c r="D72" s="3"/>
      <c r="E72" s="13"/>
      <c r="F72" s="45"/>
      <c r="G72" s="13"/>
      <c r="H72" s="13"/>
      <c r="I72" s="3"/>
      <c r="J72" s="13"/>
      <c r="K72" s="51"/>
      <c r="L72" s="13"/>
      <c r="M72" s="13"/>
      <c r="N72" s="13"/>
      <c r="O72" s="30" t="str">
        <f>LEFT(Table1[[#This Row],[Phone]],3)</f>
        <v/>
      </c>
      <c r="P72" s="8">
        <f>IF(COUNTIF($B$8:B72,Table1[[#This Row],[Address]])&gt;1,1,0)</f>
        <v>0</v>
      </c>
    </row>
    <row r="73" spans="1:16" x14ac:dyDescent="0.25">
      <c r="A73" s="3"/>
      <c r="B73" s="3"/>
      <c r="C73" s="13"/>
      <c r="D73" s="3"/>
      <c r="E73" s="13"/>
      <c r="F73" s="45"/>
      <c r="G73" s="13"/>
      <c r="H73" s="13"/>
      <c r="I73" s="3"/>
      <c r="J73" s="13"/>
      <c r="K73" s="51"/>
      <c r="L73" s="13"/>
      <c r="M73" s="13"/>
      <c r="N73" s="13"/>
      <c r="O73" s="30" t="str">
        <f>LEFT(Table1[[#This Row],[Phone]],3)</f>
        <v/>
      </c>
      <c r="P73" s="8">
        <f>IF(COUNTIF($B$8:B73,Table1[[#This Row],[Address]])&gt;1,1,0)</f>
        <v>0</v>
      </c>
    </row>
    <row r="74" spans="1:16" x14ac:dyDescent="0.25">
      <c r="A74" s="3"/>
      <c r="B74" s="3"/>
      <c r="C74" s="13"/>
      <c r="D74" s="3"/>
      <c r="E74" s="13"/>
      <c r="F74" s="45"/>
      <c r="G74" s="13"/>
      <c r="H74" s="13"/>
      <c r="I74" s="3"/>
      <c r="J74" s="13"/>
      <c r="K74" s="51"/>
      <c r="L74" s="13"/>
      <c r="M74" s="13"/>
      <c r="N74" s="13"/>
      <c r="O74" s="30" t="str">
        <f>LEFT(Table1[[#This Row],[Phone]],3)</f>
        <v/>
      </c>
      <c r="P74" s="8">
        <f>IF(COUNTIF($B$8:B74,Table1[[#This Row],[Address]])&gt;1,1,0)</f>
        <v>0</v>
      </c>
    </row>
    <row r="75" spans="1:16" x14ac:dyDescent="0.25">
      <c r="A75" s="3"/>
      <c r="B75" s="3"/>
      <c r="C75" s="13"/>
      <c r="D75" s="3"/>
      <c r="E75" s="13"/>
      <c r="F75" s="45"/>
      <c r="G75" s="13"/>
      <c r="H75" s="13"/>
      <c r="I75" s="3"/>
      <c r="J75" s="13"/>
      <c r="K75" s="51"/>
      <c r="L75" s="13"/>
      <c r="M75" s="13"/>
      <c r="N75" s="13"/>
      <c r="O75" s="30" t="str">
        <f>LEFT(Table1[[#This Row],[Phone]],3)</f>
        <v/>
      </c>
      <c r="P75" s="8">
        <f>IF(COUNTIF($B$8:B75,Table1[[#This Row],[Address]])&gt;1,1,0)</f>
        <v>0</v>
      </c>
    </row>
    <row r="76" spans="1:16" x14ac:dyDescent="0.25">
      <c r="A76" s="3"/>
      <c r="B76" s="3"/>
      <c r="C76" s="13"/>
      <c r="D76" s="3"/>
      <c r="E76" s="13"/>
      <c r="F76" s="45"/>
      <c r="G76" s="13"/>
      <c r="H76" s="13"/>
      <c r="I76" s="3"/>
      <c r="J76" s="13"/>
      <c r="K76" s="51"/>
      <c r="L76" s="13"/>
      <c r="M76" s="13"/>
      <c r="N76" s="13"/>
      <c r="O76" s="30" t="str">
        <f>LEFT(Table1[[#This Row],[Phone]],3)</f>
        <v/>
      </c>
      <c r="P76" s="8">
        <f>IF(COUNTIF($B$8:B76,Table1[[#This Row],[Address]])&gt;1,1,0)</f>
        <v>0</v>
      </c>
    </row>
    <row r="77" spans="1:16" x14ac:dyDescent="0.25">
      <c r="A77" s="3"/>
      <c r="B77" s="3"/>
      <c r="C77" s="13"/>
      <c r="D77" s="3"/>
      <c r="E77" s="13"/>
      <c r="F77" s="45"/>
      <c r="G77" s="13"/>
      <c r="H77" s="13"/>
      <c r="I77" s="3"/>
      <c r="J77" s="13"/>
      <c r="K77" s="51"/>
      <c r="L77" s="13"/>
      <c r="M77" s="13"/>
      <c r="N77" s="13"/>
      <c r="O77" s="30" t="str">
        <f>LEFT(Table1[[#This Row],[Phone]],3)</f>
        <v/>
      </c>
      <c r="P77" s="8">
        <f>IF(COUNTIF($B$8:B77,Table1[[#This Row],[Address]])&gt;1,1,0)</f>
        <v>0</v>
      </c>
    </row>
    <row r="78" spans="1:16" x14ac:dyDescent="0.25">
      <c r="A78" s="3"/>
      <c r="B78" s="3"/>
      <c r="C78" s="13"/>
      <c r="D78" s="3"/>
      <c r="E78" s="13"/>
      <c r="F78" s="45"/>
      <c r="G78" s="13"/>
      <c r="H78" s="13"/>
      <c r="I78" s="3"/>
      <c r="J78" s="13"/>
      <c r="K78" s="51"/>
      <c r="L78" s="13"/>
      <c r="M78" s="13"/>
      <c r="N78" s="13"/>
      <c r="O78" s="30" t="str">
        <f>LEFT(Table1[[#This Row],[Phone]],3)</f>
        <v/>
      </c>
      <c r="P78" s="8">
        <f>IF(COUNTIF($B$8:B78,Table1[[#This Row],[Address]])&gt;1,1,0)</f>
        <v>0</v>
      </c>
    </row>
    <row r="79" spans="1:16" x14ac:dyDescent="0.25">
      <c r="A79" s="3"/>
      <c r="B79" s="3"/>
      <c r="C79" s="13"/>
      <c r="D79" s="3"/>
      <c r="E79" s="13"/>
      <c r="F79" s="45"/>
      <c r="G79" s="13"/>
      <c r="H79" s="13"/>
      <c r="I79" s="3"/>
      <c r="J79" s="13"/>
      <c r="K79" s="51"/>
      <c r="L79" s="13"/>
      <c r="M79" s="13"/>
      <c r="N79" s="13"/>
      <c r="O79" s="30" t="str">
        <f>LEFT(Table1[[#This Row],[Phone]],3)</f>
        <v/>
      </c>
      <c r="P79" s="8">
        <f>IF(COUNTIF($B$8:B79,Table1[[#This Row],[Address]])&gt;1,1,0)</f>
        <v>0</v>
      </c>
    </row>
    <row r="80" spans="1:16" x14ac:dyDescent="0.25">
      <c r="A80" s="3"/>
      <c r="B80" s="3"/>
      <c r="C80" s="13"/>
      <c r="D80" s="3"/>
      <c r="E80" s="13"/>
      <c r="F80" s="45"/>
      <c r="G80" s="13"/>
      <c r="H80" s="13"/>
      <c r="I80" s="3"/>
      <c r="J80" s="13"/>
      <c r="K80" s="51"/>
      <c r="L80" s="13"/>
      <c r="M80" s="13"/>
      <c r="N80" s="13"/>
      <c r="O80" s="30" t="str">
        <f>LEFT(Table1[[#This Row],[Phone]],3)</f>
        <v/>
      </c>
      <c r="P80" s="8">
        <f>IF(COUNTIF($B$8:B80,Table1[[#This Row],[Address]])&gt;1,1,0)</f>
        <v>0</v>
      </c>
    </row>
    <row r="81" spans="1:16" x14ac:dyDescent="0.25">
      <c r="A81" s="3"/>
      <c r="B81" s="3"/>
      <c r="C81" s="13"/>
      <c r="D81" s="3"/>
      <c r="E81" s="13"/>
      <c r="F81" s="45"/>
      <c r="G81" s="13"/>
      <c r="H81" s="13"/>
      <c r="I81" s="3"/>
      <c r="J81" s="13"/>
      <c r="K81" s="51"/>
      <c r="L81" s="13"/>
      <c r="M81" s="13"/>
      <c r="N81" s="13"/>
      <c r="O81" s="30" t="str">
        <f>LEFT(Table1[[#This Row],[Phone]],3)</f>
        <v/>
      </c>
      <c r="P81" s="8">
        <f>IF(COUNTIF($B$8:B81,Table1[[#This Row],[Address]])&gt;1,1,0)</f>
        <v>0</v>
      </c>
    </row>
    <row r="82" spans="1:16" x14ac:dyDescent="0.25">
      <c r="A82" s="3"/>
      <c r="B82" s="3"/>
      <c r="C82" s="13"/>
      <c r="D82" s="3"/>
      <c r="E82" s="13"/>
      <c r="F82" s="45"/>
      <c r="G82" s="13"/>
      <c r="H82" s="13"/>
      <c r="I82" s="3"/>
      <c r="J82" s="13"/>
      <c r="K82" s="51"/>
      <c r="L82" s="13"/>
      <c r="M82" s="13"/>
      <c r="N82" s="13"/>
      <c r="O82" s="30" t="str">
        <f>LEFT(Table1[[#This Row],[Phone]],3)</f>
        <v/>
      </c>
      <c r="P82" s="8">
        <f>IF(COUNTIF($B$8:B82,Table1[[#This Row],[Address]])&gt;1,1,0)</f>
        <v>0</v>
      </c>
    </row>
    <row r="83" spans="1:16" x14ac:dyDescent="0.25">
      <c r="A83" s="3"/>
      <c r="B83" s="3"/>
      <c r="C83" s="13"/>
      <c r="D83" s="3"/>
      <c r="E83" s="13"/>
      <c r="F83" s="45"/>
      <c r="G83" s="13"/>
      <c r="H83" s="13"/>
      <c r="I83" s="3"/>
      <c r="J83" s="13"/>
      <c r="K83" s="51"/>
      <c r="L83" s="13"/>
      <c r="M83" s="13"/>
      <c r="N83" s="13"/>
      <c r="O83" s="30" t="str">
        <f>LEFT(Table1[[#This Row],[Phone]],3)</f>
        <v/>
      </c>
      <c r="P83" s="8">
        <f>IF(COUNTIF($B$8:B83,Table1[[#This Row],[Address]])&gt;1,1,0)</f>
        <v>0</v>
      </c>
    </row>
    <row r="84" spans="1:16" x14ac:dyDescent="0.25">
      <c r="A84" s="3"/>
      <c r="B84" s="3"/>
      <c r="C84" s="13"/>
      <c r="D84" s="3"/>
      <c r="E84" s="13"/>
      <c r="F84" s="45"/>
      <c r="G84" s="13"/>
      <c r="H84" s="13"/>
      <c r="I84" s="3"/>
      <c r="J84" s="13"/>
      <c r="K84" s="51"/>
      <c r="L84" s="13"/>
      <c r="M84" s="13"/>
      <c r="N84" s="13"/>
      <c r="O84" s="30" t="str">
        <f>LEFT(Table1[[#This Row],[Phone]],3)</f>
        <v/>
      </c>
      <c r="P84" s="8">
        <f>IF(COUNTIF($B$8:B84,Table1[[#This Row],[Address]])&gt;1,1,0)</f>
        <v>0</v>
      </c>
    </row>
    <row r="85" spans="1:16" x14ac:dyDescent="0.25">
      <c r="A85" s="3"/>
      <c r="B85" s="3"/>
      <c r="C85" s="13"/>
      <c r="D85" s="3"/>
      <c r="E85" s="13"/>
      <c r="F85" s="45"/>
      <c r="G85" s="13"/>
      <c r="H85" s="13"/>
      <c r="I85" s="3"/>
      <c r="J85" s="13"/>
      <c r="K85" s="51"/>
      <c r="L85" s="13"/>
      <c r="M85" s="13"/>
      <c r="N85" s="13"/>
      <c r="O85" s="30" t="str">
        <f>LEFT(Table1[[#This Row],[Phone]],3)</f>
        <v/>
      </c>
      <c r="P85" s="8">
        <f>IF(COUNTIF($B$8:B85,Table1[[#This Row],[Address]])&gt;1,1,0)</f>
        <v>0</v>
      </c>
    </row>
    <row r="86" spans="1:16" x14ac:dyDescent="0.25">
      <c r="A86" s="3"/>
      <c r="B86" s="3"/>
      <c r="C86" s="13"/>
      <c r="D86" s="3"/>
      <c r="E86" s="13"/>
      <c r="F86" s="45"/>
      <c r="G86" s="13"/>
      <c r="H86" s="13"/>
      <c r="I86" s="3"/>
      <c r="J86" s="13"/>
      <c r="K86" s="51"/>
      <c r="L86" s="13"/>
      <c r="M86" s="13"/>
      <c r="N86" s="13"/>
      <c r="O86" s="30" t="str">
        <f>LEFT(Table1[[#This Row],[Phone]],3)</f>
        <v/>
      </c>
      <c r="P86" s="8">
        <f>IF(COUNTIF($B$8:B86,Table1[[#This Row],[Address]])&gt;1,1,0)</f>
        <v>0</v>
      </c>
    </row>
    <row r="87" spans="1:16" x14ac:dyDescent="0.25">
      <c r="A87" s="3"/>
      <c r="B87" s="3"/>
      <c r="C87" s="13"/>
      <c r="D87" s="3"/>
      <c r="E87" s="13"/>
      <c r="F87" s="45"/>
      <c r="G87" s="13"/>
      <c r="H87" s="13"/>
      <c r="I87" s="3"/>
      <c r="J87" s="13"/>
      <c r="K87" s="51"/>
      <c r="L87" s="13"/>
      <c r="M87" s="13"/>
      <c r="N87" s="13"/>
      <c r="O87" s="30" t="str">
        <f>LEFT(Table1[[#This Row],[Phone]],3)</f>
        <v/>
      </c>
      <c r="P87" s="8">
        <f>IF(COUNTIF($B$8:B87,Table1[[#This Row],[Address]])&gt;1,1,0)</f>
        <v>0</v>
      </c>
    </row>
    <row r="88" spans="1:16" x14ac:dyDescent="0.25">
      <c r="A88" s="3"/>
      <c r="B88" s="3"/>
      <c r="C88" s="13"/>
      <c r="D88" s="3"/>
      <c r="E88" s="13"/>
      <c r="F88" s="45"/>
      <c r="G88" s="13"/>
      <c r="H88" s="13"/>
      <c r="I88" s="3"/>
      <c r="J88" s="13"/>
      <c r="K88" s="51"/>
      <c r="L88" s="13"/>
      <c r="M88" s="13"/>
      <c r="N88" s="13"/>
      <c r="O88" s="30" t="str">
        <f>LEFT(Table1[[#This Row],[Phone]],3)</f>
        <v/>
      </c>
      <c r="P88" s="8">
        <f>IF(COUNTIF($B$8:B88,Table1[[#This Row],[Address]])&gt;1,1,0)</f>
        <v>0</v>
      </c>
    </row>
    <row r="89" spans="1:16" x14ac:dyDescent="0.25">
      <c r="A89" s="3"/>
      <c r="B89" s="3"/>
      <c r="C89" s="13"/>
      <c r="D89" s="3"/>
      <c r="E89" s="13"/>
      <c r="F89" s="45"/>
      <c r="G89" s="13"/>
      <c r="H89" s="13"/>
      <c r="I89" s="3"/>
      <c r="J89" s="13"/>
      <c r="K89" s="51"/>
      <c r="L89" s="13"/>
      <c r="M89" s="13"/>
      <c r="N89" s="13"/>
      <c r="O89" s="30" t="str">
        <f>LEFT(Table1[[#This Row],[Phone]],3)</f>
        <v/>
      </c>
      <c r="P89" s="8">
        <f>IF(COUNTIF($B$8:B89,Table1[[#This Row],[Address]])&gt;1,1,0)</f>
        <v>0</v>
      </c>
    </row>
    <row r="90" spans="1:16" x14ac:dyDescent="0.25">
      <c r="A90" s="3"/>
      <c r="B90" s="3"/>
      <c r="C90" s="13"/>
      <c r="D90" s="3"/>
      <c r="E90" s="13"/>
      <c r="F90" s="45"/>
      <c r="G90" s="13"/>
      <c r="H90" s="13"/>
      <c r="I90" s="3"/>
      <c r="J90" s="13"/>
      <c r="K90" s="51"/>
      <c r="L90" s="13"/>
      <c r="M90" s="13"/>
      <c r="N90" s="13"/>
      <c r="O90" s="30" t="str">
        <f>LEFT(Table1[[#This Row],[Phone]],3)</f>
        <v/>
      </c>
      <c r="P90" s="8">
        <f>IF(COUNTIF($B$8:B90,Table1[[#This Row],[Address]])&gt;1,1,0)</f>
        <v>0</v>
      </c>
    </row>
    <row r="91" spans="1:16" x14ac:dyDescent="0.25">
      <c r="A91" s="3"/>
      <c r="B91" s="3"/>
      <c r="C91" s="13"/>
      <c r="D91" s="3"/>
      <c r="E91" s="13"/>
      <c r="F91" s="45"/>
      <c r="G91" s="13"/>
      <c r="H91" s="13"/>
      <c r="I91" s="3"/>
      <c r="J91" s="13"/>
      <c r="K91" s="51"/>
      <c r="L91" s="13"/>
      <c r="M91" s="13"/>
      <c r="N91" s="13"/>
      <c r="O91" s="30" t="str">
        <f>LEFT(Table1[[#This Row],[Phone]],3)</f>
        <v/>
      </c>
      <c r="P91" s="8">
        <f>IF(COUNTIF($B$8:B91,Table1[[#This Row],[Address]])&gt;1,1,0)</f>
        <v>0</v>
      </c>
    </row>
    <row r="92" spans="1:16" x14ac:dyDescent="0.25">
      <c r="A92" s="3"/>
      <c r="B92" s="3"/>
      <c r="C92" s="13"/>
      <c r="D92" s="3"/>
      <c r="E92" s="13"/>
      <c r="F92" s="45"/>
      <c r="G92" s="13"/>
      <c r="H92" s="13"/>
      <c r="I92" s="3"/>
      <c r="J92" s="13"/>
      <c r="K92" s="51"/>
      <c r="L92" s="13"/>
      <c r="M92" s="13"/>
      <c r="N92" s="13"/>
      <c r="O92" s="30" t="str">
        <f>LEFT(Table1[[#This Row],[Phone]],3)</f>
        <v/>
      </c>
      <c r="P92" s="8">
        <f>IF(COUNTIF($B$8:B92,Table1[[#This Row],[Address]])&gt;1,1,0)</f>
        <v>0</v>
      </c>
    </row>
    <row r="93" spans="1:16" x14ac:dyDescent="0.25">
      <c r="A93" s="3"/>
      <c r="B93" s="3"/>
      <c r="C93" s="13"/>
      <c r="D93" s="3"/>
      <c r="E93" s="13"/>
      <c r="F93" s="45"/>
      <c r="G93" s="13"/>
      <c r="H93" s="13"/>
      <c r="I93" s="3"/>
      <c r="J93" s="13"/>
      <c r="K93" s="51"/>
      <c r="L93" s="13"/>
      <c r="M93" s="13"/>
      <c r="N93" s="13"/>
      <c r="O93" s="30" t="str">
        <f>LEFT(Table1[[#This Row],[Phone]],3)</f>
        <v/>
      </c>
      <c r="P93" s="8">
        <f>IF(COUNTIF($B$8:B93,Table1[[#This Row],[Address]])&gt;1,1,0)</f>
        <v>0</v>
      </c>
    </row>
    <row r="94" spans="1:16" x14ac:dyDescent="0.25">
      <c r="A94" s="3"/>
      <c r="B94" s="3"/>
      <c r="C94" s="13"/>
      <c r="D94" s="3"/>
      <c r="E94" s="13"/>
      <c r="F94" s="45"/>
      <c r="G94" s="13"/>
      <c r="H94" s="13"/>
      <c r="I94" s="3"/>
      <c r="J94" s="13"/>
      <c r="K94" s="51"/>
      <c r="L94" s="13"/>
      <c r="M94" s="13"/>
      <c r="N94" s="13"/>
      <c r="O94" s="30" t="str">
        <f>LEFT(Table1[[#This Row],[Phone]],3)</f>
        <v/>
      </c>
      <c r="P94" s="8">
        <f>IF(COUNTIF($B$8:B94,Table1[[#This Row],[Address]])&gt;1,1,0)</f>
        <v>0</v>
      </c>
    </row>
    <row r="95" spans="1:16" x14ac:dyDescent="0.25">
      <c r="A95" s="3"/>
      <c r="B95" s="3"/>
      <c r="C95" s="13"/>
      <c r="D95" s="3"/>
      <c r="E95" s="13"/>
      <c r="F95" s="45"/>
      <c r="G95" s="13"/>
      <c r="H95" s="13"/>
      <c r="I95" s="3"/>
      <c r="J95" s="13"/>
      <c r="K95" s="51"/>
      <c r="L95" s="13"/>
      <c r="M95" s="13"/>
      <c r="N95" s="13"/>
      <c r="O95" s="30" t="str">
        <f>LEFT(Table1[[#This Row],[Phone]],3)</f>
        <v/>
      </c>
      <c r="P95" s="8">
        <f>IF(COUNTIF($B$8:B95,Table1[[#This Row],[Address]])&gt;1,1,0)</f>
        <v>0</v>
      </c>
    </row>
    <row r="96" spans="1:16" x14ac:dyDescent="0.25">
      <c r="A96" s="3"/>
      <c r="B96" s="3"/>
      <c r="C96" s="13"/>
      <c r="D96" s="3"/>
      <c r="E96" s="13"/>
      <c r="F96" s="45"/>
      <c r="G96" s="13"/>
      <c r="H96" s="13"/>
      <c r="I96" s="3"/>
      <c r="J96" s="13"/>
      <c r="K96" s="51"/>
      <c r="L96" s="13"/>
      <c r="M96" s="13"/>
      <c r="N96" s="13"/>
      <c r="O96" s="30" t="str">
        <f>LEFT(Table1[[#This Row],[Phone]],3)</f>
        <v/>
      </c>
      <c r="P96" s="8">
        <f>IF(COUNTIF($B$8:B96,Table1[[#This Row],[Address]])&gt;1,1,0)</f>
        <v>0</v>
      </c>
    </row>
    <row r="97" spans="1:16" x14ac:dyDescent="0.25">
      <c r="A97" s="3"/>
      <c r="B97" s="3"/>
      <c r="C97" s="13"/>
      <c r="D97" s="3"/>
      <c r="E97" s="13"/>
      <c r="F97" s="45"/>
      <c r="G97" s="13"/>
      <c r="H97" s="13"/>
      <c r="I97" s="3"/>
      <c r="J97" s="13"/>
      <c r="K97" s="51"/>
      <c r="L97" s="13"/>
      <c r="M97" s="13"/>
      <c r="N97" s="13"/>
      <c r="O97" s="30" t="str">
        <f>LEFT(Table1[[#This Row],[Phone]],3)</f>
        <v/>
      </c>
      <c r="P97" s="8">
        <f>IF(COUNTIF($B$8:B97,Table1[[#This Row],[Address]])&gt;1,1,0)</f>
        <v>0</v>
      </c>
    </row>
    <row r="98" spans="1:16" x14ac:dyDescent="0.25">
      <c r="A98" s="3"/>
      <c r="B98" s="3"/>
      <c r="C98" s="13"/>
      <c r="D98" s="3"/>
      <c r="E98" s="13"/>
      <c r="F98" s="45"/>
      <c r="G98" s="13"/>
      <c r="H98" s="13"/>
      <c r="I98" s="3"/>
      <c r="J98" s="13"/>
      <c r="K98" s="51"/>
      <c r="L98" s="13"/>
      <c r="M98" s="13"/>
      <c r="N98" s="13"/>
      <c r="O98" s="30" t="str">
        <f>LEFT(Table1[[#This Row],[Phone]],3)</f>
        <v/>
      </c>
      <c r="P98" s="8">
        <f>IF(COUNTIF($B$8:B98,Table1[[#This Row],[Address]])&gt;1,1,0)</f>
        <v>0</v>
      </c>
    </row>
    <row r="99" spans="1:16" x14ac:dyDescent="0.25">
      <c r="A99" s="3"/>
      <c r="B99" s="3"/>
      <c r="C99" s="13"/>
      <c r="D99" s="3"/>
      <c r="E99" s="13"/>
      <c r="F99" s="45"/>
      <c r="G99" s="13"/>
      <c r="H99" s="13"/>
      <c r="I99" s="3"/>
      <c r="J99" s="13"/>
      <c r="K99" s="51"/>
      <c r="L99" s="13"/>
      <c r="M99" s="13"/>
      <c r="N99" s="13"/>
      <c r="O99" s="30" t="str">
        <f>LEFT(Table1[[#This Row],[Phone]],3)</f>
        <v/>
      </c>
      <c r="P99" s="8">
        <f>IF(COUNTIF($B$8:B99,Table1[[#This Row],[Address]])&gt;1,1,0)</f>
        <v>0</v>
      </c>
    </row>
    <row r="100" spans="1:16" x14ac:dyDescent="0.25">
      <c r="A100" s="3"/>
      <c r="B100" s="3"/>
      <c r="C100" s="13"/>
      <c r="D100" s="3"/>
      <c r="E100" s="13"/>
      <c r="F100" s="45"/>
      <c r="G100" s="13"/>
      <c r="H100" s="13"/>
      <c r="I100" s="3"/>
      <c r="J100" s="13"/>
      <c r="K100" s="51"/>
      <c r="L100" s="13"/>
      <c r="M100" s="13"/>
      <c r="N100" s="13"/>
      <c r="O100" s="30" t="str">
        <f>LEFT(Table1[[#This Row],[Phone]],3)</f>
        <v/>
      </c>
      <c r="P100" s="8">
        <f>IF(COUNTIF($B$8:B100,Table1[[#This Row],[Address]])&gt;1,1,0)</f>
        <v>0</v>
      </c>
    </row>
    <row r="101" spans="1:16" x14ac:dyDescent="0.25">
      <c r="A101" s="3"/>
      <c r="B101" s="3"/>
      <c r="C101" s="13"/>
      <c r="D101" s="3"/>
      <c r="E101" s="13"/>
      <c r="F101" s="45"/>
      <c r="G101" s="13"/>
      <c r="H101" s="13"/>
      <c r="I101" s="3"/>
      <c r="J101" s="13"/>
      <c r="K101" s="51"/>
      <c r="L101" s="13"/>
      <c r="M101" s="13"/>
      <c r="N101" s="13"/>
      <c r="O101" s="30" t="str">
        <f>LEFT(Table1[[#This Row],[Phone]],3)</f>
        <v/>
      </c>
      <c r="P101" s="8">
        <f>IF(COUNTIF($B$8:B101,Table1[[#This Row],[Address]])&gt;1,1,0)</f>
        <v>0</v>
      </c>
    </row>
    <row r="102" spans="1:16" x14ac:dyDescent="0.25">
      <c r="A102" s="3"/>
      <c r="B102" s="3"/>
      <c r="C102" s="13"/>
      <c r="D102" s="3"/>
      <c r="E102" s="13"/>
      <c r="F102" s="45"/>
      <c r="G102" s="13"/>
      <c r="H102" s="13"/>
      <c r="I102" s="3"/>
      <c r="J102" s="13"/>
      <c r="K102" s="51"/>
      <c r="L102" s="13"/>
      <c r="M102" s="13"/>
      <c r="N102" s="13"/>
      <c r="O102" s="30" t="str">
        <f>LEFT(Table1[[#This Row],[Phone]],3)</f>
        <v/>
      </c>
      <c r="P102" s="8">
        <f>IF(COUNTIF($B$8:B102,Table1[[#This Row],[Address]])&gt;1,1,0)</f>
        <v>0</v>
      </c>
    </row>
    <row r="103" spans="1:16" x14ac:dyDescent="0.25">
      <c r="A103" s="3"/>
      <c r="B103" s="3"/>
      <c r="C103" s="13"/>
      <c r="D103" s="3"/>
      <c r="E103" s="13"/>
      <c r="F103" s="45"/>
      <c r="G103" s="13"/>
      <c r="H103" s="13"/>
      <c r="I103" s="3"/>
      <c r="J103" s="13"/>
      <c r="K103" s="51"/>
      <c r="L103" s="13"/>
      <c r="M103" s="13"/>
      <c r="N103" s="13"/>
      <c r="O103" s="30" t="str">
        <f>LEFT(Table1[[#This Row],[Phone]],3)</f>
        <v/>
      </c>
      <c r="P103" s="8">
        <f>IF(COUNTIF($B$8:B103,Table1[[#This Row],[Address]])&gt;1,1,0)</f>
        <v>0</v>
      </c>
    </row>
    <row r="104" spans="1:16" x14ac:dyDescent="0.25">
      <c r="A104" s="3"/>
      <c r="B104" s="3"/>
      <c r="C104" s="13"/>
      <c r="D104" s="3"/>
      <c r="E104" s="13"/>
      <c r="F104" s="45"/>
      <c r="G104" s="13"/>
      <c r="H104" s="13"/>
      <c r="I104" s="3"/>
      <c r="J104" s="13"/>
      <c r="K104" s="51"/>
      <c r="L104" s="13"/>
      <c r="M104" s="13"/>
      <c r="N104" s="13"/>
      <c r="O104" s="30" t="str">
        <f>LEFT(Table1[[#This Row],[Phone]],3)</f>
        <v/>
      </c>
      <c r="P104" s="8">
        <f>IF(COUNTIF($B$8:B104,Table1[[#This Row],[Address]])&gt;1,1,0)</f>
        <v>0</v>
      </c>
    </row>
    <row r="105" spans="1:16" x14ac:dyDescent="0.25">
      <c r="A105" s="3"/>
      <c r="B105" s="3"/>
      <c r="C105" s="13"/>
      <c r="D105" s="3"/>
      <c r="E105" s="13"/>
      <c r="F105" s="45"/>
      <c r="G105" s="13"/>
      <c r="H105" s="13"/>
      <c r="I105" s="3"/>
      <c r="J105" s="13"/>
      <c r="K105" s="51"/>
      <c r="L105" s="13"/>
      <c r="M105" s="13"/>
      <c r="N105" s="13"/>
      <c r="O105" s="30" t="str">
        <f>LEFT(Table1[[#This Row],[Phone]],3)</f>
        <v/>
      </c>
      <c r="P105" s="8">
        <f>IF(COUNTIF($B$8:B105,Table1[[#This Row],[Address]])&gt;1,1,0)</f>
        <v>0</v>
      </c>
    </row>
    <row r="106" spans="1:16" x14ac:dyDescent="0.25">
      <c r="A106" s="3"/>
      <c r="B106" s="3"/>
      <c r="C106" s="13"/>
      <c r="D106" s="3"/>
      <c r="E106" s="13"/>
      <c r="F106" s="45"/>
      <c r="G106" s="13"/>
      <c r="H106" s="13"/>
      <c r="I106" s="3"/>
      <c r="J106" s="13"/>
      <c r="K106" s="51"/>
      <c r="L106" s="13"/>
      <c r="M106" s="13"/>
      <c r="N106" s="13"/>
      <c r="O106" s="30" t="str">
        <f>LEFT(Table1[[#This Row],[Phone]],3)</f>
        <v/>
      </c>
      <c r="P106" s="8">
        <f>IF(COUNTIF($B$8:B106,Table1[[#This Row],[Address]])&gt;1,1,0)</f>
        <v>0</v>
      </c>
    </row>
    <row r="107" spans="1:16" x14ac:dyDescent="0.25">
      <c r="A107" s="3"/>
      <c r="B107" s="3"/>
      <c r="C107" s="13"/>
      <c r="D107" s="3"/>
      <c r="E107" s="13"/>
      <c r="F107" s="45"/>
      <c r="G107" s="13"/>
      <c r="H107" s="13"/>
      <c r="I107" s="3"/>
      <c r="J107" s="13"/>
      <c r="K107" s="51"/>
      <c r="L107" s="13"/>
      <c r="M107" s="13"/>
      <c r="N107" s="13"/>
      <c r="O107" s="30" t="str">
        <f>LEFT(Table1[[#This Row],[Phone]],3)</f>
        <v/>
      </c>
      <c r="P107" s="8">
        <f>IF(COUNTIF($B$8:B107,Table1[[#This Row],[Address]])&gt;1,1,0)</f>
        <v>0</v>
      </c>
    </row>
    <row r="108" spans="1:16" x14ac:dyDescent="0.25">
      <c r="A108" s="3"/>
      <c r="B108" s="3"/>
      <c r="C108" s="13"/>
      <c r="D108" s="3"/>
      <c r="E108" s="13"/>
      <c r="F108" s="45"/>
      <c r="G108" s="13"/>
      <c r="H108" s="13"/>
      <c r="I108" s="3"/>
      <c r="J108" s="13"/>
      <c r="K108" s="51"/>
      <c r="L108" s="13"/>
      <c r="M108" s="13"/>
      <c r="N108" s="13"/>
      <c r="O108" s="30" t="str">
        <f>LEFT(Table1[[#This Row],[Phone]],3)</f>
        <v/>
      </c>
      <c r="P108" s="8">
        <f>IF(COUNTIF($B$8:B108,Table1[[#This Row],[Address]])&gt;1,1,0)</f>
        <v>0</v>
      </c>
    </row>
    <row r="109" spans="1:16" x14ac:dyDescent="0.25">
      <c r="A109" s="3"/>
      <c r="B109" s="3"/>
      <c r="C109" s="13"/>
      <c r="D109" s="3"/>
      <c r="E109" s="13"/>
      <c r="F109" s="45"/>
      <c r="G109" s="13"/>
      <c r="H109" s="13"/>
      <c r="I109" s="3"/>
      <c r="J109" s="13"/>
      <c r="K109" s="51"/>
      <c r="L109" s="13"/>
      <c r="M109" s="13"/>
      <c r="N109" s="13"/>
      <c r="O109" s="30" t="str">
        <f>LEFT(Table1[[#This Row],[Phone]],3)</f>
        <v/>
      </c>
      <c r="P109" s="8">
        <f>IF(COUNTIF($B$8:B109,Table1[[#This Row],[Address]])&gt;1,1,0)</f>
        <v>0</v>
      </c>
    </row>
    <row r="110" spans="1:16" x14ac:dyDescent="0.25">
      <c r="A110" s="3"/>
      <c r="B110" s="3"/>
      <c r="C110" s="13"/>
      <c r="D110" s="3"/>
      <c r="E110" s="13"/>
      <c r="F110" s="45"/>
      <c r="G110" s="13"/>
      <c r="H110" s="13"/>
      <c r="I110" s="3"/>
      <c r="J110" s="13"/>
      <c r="K110" s="51"/>
      <c r="L110" s="13"/>
      <c r="M110" s="13"/>
      <c r="N110" s="13"/>
      <c r="O110" s="30" t="str">
        <f>LEFT(Table1[[#This Row],[Phone]],3)</f>
        <v/>
      </c>
      <c r="P110" s="8">
        <f>IF(COUNTIF($B$8:B110,Table1[[#This Row],[Address]])&gt;1,1,0)</f>
        <v>0</v>
      </c>
    </row>
    <row r="111" spans="1:16" x14ac:dyDescent="0.25">
      <c r="A111" s="3"/>
      <c r="B111" s="3"/>
      <c r="C111" s="13"/>
      <c r="D111" s="3"/>
      <c r="E111" s="13"/>
      <c r="F111" s="45"/>
      <c r="G111" s="13"/>
      <c r="H111" s="13"/>
      <c r="I111" s="3"/>
      <c r="J111" s="13"/>
      <c r="K111" s="51"/>
      <c r="L111" s="13"/>
      <c r="M111" s="13"/>
      <c r="N111" s="13"/>
      <c r="O111" s="30" t="str">
        <f>LEFT(Table1[[#This Row],[Phone]],3)</f>
        <v/>
      </c>
      <c r="P111" s="8">
        <f>IF(COUNTIF($B$8:B111,Table1[[#This Row],[Address]])&gt;1,1,0)</f>
        <v>0</v>
      </c>
    </row>
    <row r="112" spans="1:16" x14ac:dyDescent="0.25">
      <c r="A112" s="3"/>
      <c r="B112" s="3"/>
      <c r="C112" s="13"/>
      <c r="D112" s="3"/>
      <c r="E112" s="13"/>
      <c r="F112" s="45"/>
      <c r="G112" s="13"/>
      <c r="H112" s="13"/>
      <c r="I112" s="3"/>
      <c r="J112" s="13"/>
      <c r="K112" s="51"/>
      <c r="L112" s="13"/>
      <c r="M112" s="13"/>
      <c r="N112" s="13"/>
      <c r="O112" s="30" t="str">
        <f>LEFT(Table1[[#This Row],[Phone]],3)</f>
        <v/>
      </c>
      <c r="P112" s="8">
        <f>IF(COUNTIF($B$8:B112,Table1[[#This Row],[Address]])&gt;1,1,0)</f>
        <v>0</v>
      </c>
    </row>
    <row r="113" spans="1:16" x14ac:dyDescent="0.25">
      <c r="A113" s="3"/>
      <c r="B113" s="3"/>
      <c r="C113" s="13"/>
      <c r="D113" s="3"/>
      <c r="E113" s="13"/>
      <c r="F113" s="45"/>
      <c r="G113" s="13"/>
      <c r="H113" s="13"/>
      <c r="I113" s="3"/>
      <c r="J113" s="13"/>
      <c r="K113" s="51"/>
      <c r="L113" s="13"/>
      <c r="M113" s="13"/>
      <c r="N113" s="13"/>
      <c r="O113" s="30" t="str">
        <f>LEFT(Table1[[#This Row],[Phone]],3)</f>
        <v/>
      </c>
      <c r="P113" s="8">
        <f>IF(COUNTIF($B$8:B113,Table1[[#This Row],[Address]])&gt;1,1,0)</f>
        <v>0</v>
      </c>
    </row>
    <row r="114" spans="1:16" x14ac:dyDescent="0.25">
      <c r="A114" s="3"/>
      <c r="B114" s="3"/>
      <c r="C114" s="13"/>
      <c r="D114" s="3"/>
      <c r="E114" s="13"/>
      <c r="F114" s="45"/>
      <c r="G114" s="13"/>
      <c r="H114" s="13"/>
      <c r="I114" s="3"/>
      <c r="J114" s="13"/>
      <c r="K114" s="51"/>
      <c r="L114" s="13"/>
      <c r="M114" s="13"/>
      <c r="N114" s="13"/>
      <c r="O114" s="30" t="str">
        <f>LEFT(Table1[[#This Row],[Phone]],3)</f>
        <v/>
      </c>
      <c r="P114" s="8">
        <f>IF(COUNTIF($B$8:B114,Table1[[#This Row],[Address]])&gt;1,1,0)</f>
        <v>0</v>
      </c>
    </row>
    <row r="115" spans="1:16" x14ac:dyDescent="0.25">
      <c r="A115" s="3"/>
      <c r="B115" s="3"/>
      <c r="C115" s="13"/>
      <c r="D115" s="3"/>
      <c r="E115" s="13"/>
      <c r="F115" s="45"/>
      <c r="G115" s="13"/>
      <c r="H115" s="13"/>
      <c r="I115" s="3"/>
      <c r="J115" s="13"/>
      <c r="K115" s="51"/>
      <c r="L115" s="13"/>
      <c r="M115" s="13"/>
      <c r="N115" s="13"/>
      <c r="O115" s="30" t="str">
        <f>LEFT(Table1[[#This Row],[Phone]],3)</f>
        <v/>
      </c>
      <c r="P115" s="8">
        <f>IF(COUNTIF($B$8:B115,Table1[[#This Row],[Address]])&gt;1,1,0)</f>
        <v>0</v>
      </c>
    </row>
    <row r="116" spans="1:16" x14ac:dyDescent="0.25">
      <c r="A116" s="3"/>
      <c r="B116" s="3"/>
      <c r="C116" s="13"/>
      <c r="D116" s="3"/>
      <c r="E116" s="13"/>
      <c r="F116" s="45"/>
      <c r="G116" s="13"/>
      <c r="H116" s="13"/>
      <c r="I116" s="3"/>
      <c r="J116" s="13"/>
      <c r="K116" s="51"/>
      <c r="L116" s="13"/>
      <c r="M116" s="13"/>
      <c r="N116" s="13"/>
      <c r="O116" s="30" t="str">
        <f>LEFT(Table1[[#This Row],[Phone]],3)</f>
        <v/>
      </c>
      <c r="P116" s="8">
        <f>IF(COUNTIF($B$8:B116,Table1[[#This Row],[Address]])&gt;1,1,0)</f>
        <v>0</v>
      </c>
    </row>
    <row r="117" spans="1:16" x14ac:dyDescent="0.25">
      <c r="A117" s="3"/>
      <c r="B117" s="3"/>
      <c r="C117" s="13"/>
      <c r="D117" s="3"/>
      <c r="E117" s="13"/>
      <c r="F117" s="45"/>
      <c r="G117" s="13"/>
      <c r="H117" s="13"/>
      <c r="I117" s="3"/>
      <c r="J117" s="13"/>
      <c r="K117" s="51"/>
      <c r="L117" s="13"/>
      <c r="M117" s="13"/>
      <c r="N117" s="13"/>
      <c r="O117" s="30" t="str">
        <f>LEFT(Table1[[#This Row],[Phone]],3)</f>
        <v/>
      </c>
      <c r="P117" s="8">
        <f>IF(COUNTIF($B$8:B117,Table1[[#This Row],[Address]])&gt;1,1,0)</f>
        <v>0</v>
      </c>
    </row>
    <row r="118" spans="1:16" x14ac:dyDescent="0.25">
      <c r="A118" s="3"/>
      <c r="B118" s="3"/>
      <c r="C118" s="13"/>
      <c r="D118" s="3"/>
      <c r="E118" s="13"/>
      <c r="F118" s="45"/>
      <c r="G118" s="13"/>
      <c r="H118" s="13"/>
      <c r="I118" s="3"/>
      <c r="J118" s="13"/>
      <c r="K118" s="51"/>
      <c r="L118" s="13"/>
      <c r="M118" s="13"/>
      <c r="N118" s="13"/>
      <c r="O118" s="30" t="str">
        <f>LEFT(Table1[[#This Row],[Phone]],3)</f>
        <v/>
      </c>
      <c r="P118" s="8">
        <f>IF(COUNTIF($B$8:B118,Table1[[#This Row],[Address]])&gt;1,1,0)</f>
        <v>0</v>
      </c>
    </row>
    <row r="119" spans="1:16" x14ac:dyDescent="0.25">
      <c r="A119" s="3"/>
      <c r="B119" s="3"/>
      <c r="C119" s="13"/>
      <c r="D119" s="3"/>
      <c r="E119" s="13"/>
      <c r="F119" s="45"/>
      <c r="G119" s="13"/>
      <c r="H119" s="13"/>
      <c r="I119" s="3"/>
      <c r="J119" s="13"/>
      <c r="K119" s="51"/>
      <c r="L119" s="13"/>
      <c r="M119" s="13"/>
      <c r="N119" s="13"/>
      <c r="O119" s="30" t="str">
        <f>LEFT(Table1[[#This Row],[Phone]],3)</f>
        <v/>
      </c>
      <c r="P119" s="8">
        <f>IF(COUNTIF($B$8:B119,Table1[[#This Row],[Address]])&gt;1,1,0)</f>
        <v>0</v>
      </c>
    </row>
    <row r="120" spans="1:16" x14ac:dyDescent="0.25">
      <c r="A120" s="3"/>
      <c r="B120" s="3"/>
      <c r="C120" s="13"/>
      <c r="D120" s="3"/>
      <c r="E120" s="13"/>
      <c r="F120" s="45"/>
      <c r="G120" s="13"/>
      <c r="H120" s="13"/>
      <c r="I120" s="3"/>
      <c r="J120" s="13"/>
      <c r="K120" s="51"/>
      <c r="L120" s="13"/>
      <c r="M120" s="13"/>
      <c r="N120" s="13"/>
      <c r="O120" s="30" t="str">
        <f>LEFT(Table1[[#This Row],[Phone]],3)</f>
        <v/>
      </c>
      <c r="P120" s="8">
        <f>IF(COUNTIF($B$8:B120,Table1[[#This Row],[Address]])&gt;1,1,0)</f>
        <v>0</v>
      </c>
    </row>
    <row r="121" spans="1:16" x14ac:dyDescent="0.25">
      <c r="A121" s="3"/>
      <c r="B121" s="3"/>
      <c r="C121" s="13"/>
      <c r="D121" s="3"/>
      <c r="E121" s="13"/>
      <c r="F121" s="45"/>
      <c r="G121" s="13"/>
      <c r="H121" s="13"/>
      <c r="I121" s="3"/>
      <c r="J121" s="13"/>
      <c r="K121" s="51"/>
      <c r="L121" s="13"/>
      <c r="M121" s="13"/>
      <c r="N121" s="13"/>
      <c r="O121" s="30" t="str">
        <f>LEFT(Table1[[#This Row],[Phone]],3)</f>
        <v/>
      </c>
      <c r="P121" s="8">
        <f>IF(COUNTIF($B$8:B121,Table1[[#This Row],[Address]])&gt;1,1,0)</f>
        <v>0</v>
      </c>
    </row>
    <row r="122" spans="1:16" x14ac:dyDescent="0.25">
      <c r="A122" s="3"/>
      <c r="B122" s="3"/>
      <c r="C122" s="13"/>
      <c r="D122" s="3"/>
      <c r="E122" s="13"/>
      <c r="F122" s="45"/>
      <c r="G122" s="13"/>
      <c r="H122" s="13"/>
      <c r="I122" s="3"/>
      <c r="J122" s="13"/>
      <c r="K122" s="51"/>
      <c r="L122" s="13"/>
      <c r="M122" s="13"/>
      <c r="N122" s="13"/>
      <c r="O122" s="30" t="str">
        <f>LEFT(Table1[[#This Row],[Phone]],3)</f>
        <v/>
      </c>
      <c r="P122" s="8">
        <f>IF(COUNTIF($B$8:B122,Table1[[#This Row],[Address]])&gt;1,1,0)</f>
        <v>0</v>
      </c>
    </row>
    <row r="123" spans="1:16" x14ac:dyDescent="0.25">
      <c r="A123" s="3"/>
      <c r="B123" s="3"/>
      <c r="C123" s="13"/>
      <c r="D123" s="3"/>
      <c r="E123" s="13"/>
      <c r="F123" s="45"/>
      <c r="G123" s="13"/>
      <c r="H123" s="13"/>
      <c r="I123" s="3"/>
      <c r="J123" s="13"/>
      <c r="K123" s="51"/>
      <c r="L123" s="13"/>
      <c r="M123" s="13"/>
      <c r="N123" s="13"/>
      <c r="O123" s="30" t="str">
        <f>LEFT(Table1[[#This Row],[Phone]],3)</f>
        <v/>
      </c>
      <c r="P123" s="8">
        <f>IF(COUNTIF($B$8:B123,Table1[[#This Row],[Address]])&gt;1,1,0)</f>
        <v>0</v>
      </c>
    </row>
    <row r="124" spans="1:16" x14ac:dyDescent="0.25">
      <c r="A124" s="3"/>
      <c r="B124" s="3"/>
      <c r="C124" s="13"/>
      <c r="D124" s="3"/>
      <c r="E124" s="13"/>
      <c r="F124" s="45"/>
      <c r="G124" s="13"/>
      <c r="H124" s="13"/>
      <c r="I124" s="3"/>
      <c r="J124" s="13"/>
      <c r="K124" s="51"/>
      <c r="L124" s="13"/>
      <c r="M124" s="13"/>
      <c r="N124" s="13"/>
      <c r="O124" s="30" t="str">
        <f>LEFT(Table1[[#This Row],[Phone]],3)</f>
        <v/>
      </c>
      <c r="P124" s="8">
        <f>IF(COUNTIF($B$8:B124,Table1[[#This Row],[Address]])&gt;1,1,0)</f>
        <v>0</v>
      </c>
    </row>
    <row r="125" spans="1:16" x14ac:dyDescent="0.25">
      <c r="A125" s="3"/>
      <c r="B125" s="3"/>
      <c r="C125" s="13"/>
      <c r="D125" s="3"/>
      <c r="E125" s="13"/>
      <c r="F125" s="45"/>
      <c r="G125" s="13"/>
      <c r="H125" s="13"/>
      <c r="I125" s="3"/>
      <c r="J125" s="13"/>
      <c r="K125" s="51"/>
      <c r="L125" s="13"/>
      <c r="M125" s="13"/>
      <c r="N125" s="13"/>
      <c r="O125" s="30" t="str">
        <f>LEFT(Table1[[#This Row],[Phone]],3)</f>
        <v/>
      </c>
      <c r="P125" s="8">
        <f>IF(COUNTIF($B$8:B125,Table1[[#This Row],[Address]])&gt;1,1,0)</f>
        <v>0</v>
      </c>
    </row>
    <row r="126" spans="1:16" x14ac:dyDescent="0.25">
      <c r="A126" s="3"/>
      <c r="B126" s="3"/>
      <c r="C126" s="13"/>
      <c r="D126" s="3"/>
      <c r="E126" s="13"/>
      <c r="F126" s="45"/>
      <c r="G126" s="13"/>
      <c r="H126" s="13"/>
      <c r="I126" s="3"/>
      <c r="J126" s="13"/>
      <c r="K126" s="51"/>
      <c r="L126" s="13"/>
      <c r="M126" s="13"/>
      <c r="N126" s="13"/>
      <c r="O126" s="30" t="str">
        <f>LEFT(Table1[[#This Row],[Phone]],3)</f>
        <v/>
      </c>
      <c r="P126" s="8">
        <f>IF(COUNTIF($B$8:B126,Table1[[#This Row],[Address]])&gt;1,1,0)</f>
        <v>0</v>
      </c>
    </row>
    <row r="127" spans="1:16" x14ac:dyDescent="0.25">
      <c r="A127" s="3"/>
      <c r="B127" s="3"/>
      <c r="C127" s="13"/>
      <c r="D127" s="3"/>
      <c r="E127" s="13"/>
      <c r="F127" s="45"/>
      <c r="G127" s="13"/>
      <c r="H127" s="13"/>
      <c r="I127" s="3"/>
      <c r="J127" s="13"/>
      <c r="K127" s="51"/>
      <c r="L127" s="13"/>
      <c r="M127" s="13"/>
      <c r="N127" s="13"/>
      <c r="O127" s="30" t="str">
        <f>LEFT(Table1[[#This Row],[Phone]],3)</f>
        <v/>
      </c>
      <c r="P127" s="8">
        <f>IF(COUNTIF($B$8:B127,Table1[[#This Row],[Address]])&gt;1,1,0)</f>
        <v>0</v>
      </c>
    </row>
    <row r="128" spans="1:16" x14ac:dyDescent="0.25">
      <c r="A128" s="3"/>
      <c r="B128" s="3"/>
      <c r="C128" s="13"/>
      <c r="D128" s="3"/>
      <c r="E128" s="13"/>
      <c r="F128" s="45"/>
      <c r="G128" s="13"/>
      <c r="H128" s="13"/>
      <c r="I128" s="3"/>
      <c r="J128" s="13"/>
      <c r="K128" s="51"/>
      <c r="L128" s="13"/>
      <c r="M128" s="13"/>
      <c r="N128" s="13"/>
      <c r="O128" s="30" t="str">
        <f>LEFT(Table1[[#This Row],[Phone]],3)</f>
        <v/>
      </c>
      <c r="P128" s="8">
        <f>IF(COUNTIF($B$8:B128,Table1[[#This Row],[Address]])&gt;1,1,0)</f>
        <v>0</v>
      </c>
    </row>
    <row r="129" spans="1:16" x14ac:dyDescent="0.25">
      <c r="A129" s="3"/>
      <c r="B129" s="3"/>
      <c r="C129" s="13"/>
      <c r="D129" s="3"/>
      <c r="E129" s="13"/>
      <c r="F129" s="45"/>
      <c r="G129" s="13"/>
      <c r="H129" s="13"/>
      <c r="I129" s="3"/>
      <c r="J129" s="13"/>
      <c r="K129" s="51"/>
      <c r="L129" s="13"/>
      <c r="M129" s="13"/>
      <c r="N129" s="13"/>
      <c r="O129" s="30" t="str">
        <f>LEFT(Table1[[#This Row],[Phone]],3)</f>
        <v/>
      </c>
      <c r="P129" s="8">
        <f>IF(COUNTIF($B$8:B129,Table1[[#This Row],[Address]])&gt;1,1,0)</f>
        <v>0</v>
      </c>
    </row>
    <row r="130" spans="1:16" x14ac:dyDescent="0.25">
      <c r="A130" s="3"/>
      <c r="B130" s="3"/>
      <c r="C130" s="13"/>
      <c r="D130" s="3"/>
      <c r="E130" s="13"/>
      <c r="F130" s="45"/>
      <c r="G130" s="13"/>
      <c r="H130" s="13"/>
      <c r="I130" s="3"/>
      <c r="J130" s="13"/>
      <c r="K130" s="51"/>
      <c r="L130" s="13"/>
      <c r="M130" s="13"/>
      <c r="N130" s="13"/>
      <c r="O130" s="30" t="str">
        <f>LEFT(Table1[[#This Row],[Phone]],3)</f>
        <v/>
      </c>
      <c r="P130" s="8">
        <f>IF(COUNTIF($B$8:B130,Table1[[#This Row],[Address]])&gt;1,1,0)</f>
        <v>0</v>
      </c>
    </row>
    <row r="131" spans="1:16" x14ac:dyDescent="0.25">
      <c r="A131" s="3"/>
      <c r="B131" s="3"/>
      <c r="C131" s="13"/>
      <c r="D131" s="3"/>
      <c r="E131" s="13"/>
      <c r="F131" s="45"/>
      <c r="G131" s="13"/>
      <c r="H131" s="13"/>
      <c r="I131" s="3"/>
      <c r="J131" s="13"/>
      <c r="K131" s="51"/>
      <c r="L131" s="13"/>
      <c r="M131" s="13"/>
      <c r="N131" s="13"/>
      <c r="O131" s="30" t="str">
        <f>LEFT(Table1[[#This Row],[Phone]],3)</f>
        <v/>
      </c>
      <c r="P131" s="8">
        <f>IF(COUNTIF($B$8:B131,Table1[[#This Row],[Address]])&gt;1,1,0)</f>
        <v>0</v>
      </c>
    </row>
    <row r="132" spans="1:16" x14ac:dyDescent="0.25">
      <c r="A132" s="3"/>
      <c r="B132" s="3"/>
      <c r="C132" s="13"/>
      <c r="D132" s="3"/>
      <c r="E132" s="13"/>
      <c r="F132" s="45"/>
      <c r="G132" s="13"/>
      <c r="H132" s="13"/>
      <c r="I132" s="3"/>
      <c r="J132" s="13"/>
      <c r="K132" s="51"/>
      <c r="L132" s="13"/>
      <c r="M132" s="13"/>
      <c r="N132" s="13"/>
      <c r="O132" s="30" t="str">
        <f>LEFT(Table1[[#This Row],[Phone]],3)</f>
        <v/>
      </c>
      <c r="P132" s="8">
        <f>IF(COUNTIF($B$8:B132,Table1[[#This Row],[Address]])&gt;1,1,0)</f>
        <v>0</v>
      </c>
    </row>
    <row r="133" spans="1:16" x14ac:dyDescent="0.25">
      <c r="A133" s="3"/>
      <c r="B133" s="3"/>
      <c r="C133" s="13"/>
      <c r="D133" s="3"/>
      <c r="E133" s="13"/>
      <c r="F133" s="45"/>
      <c r="G133" s="13"/>
      <c r="H133" s="13"/>
      <c r="I133" s="3"/>
      <c r="J133" s="13"/>
      <c r="K133" s="51"/>
      <c r="L133" s="13"/>
      <c r="M133" s="13"/>
      <c r="N133" s="13"/>
      <c r="O133" s="30" t="str">
        <f>LEFT(Table1[[#This Row],[Phone]],3)</f>
        <v/>
      </c>
      <c r="P133" s="8">
        <f>IF(COUNTIF($B$8:B133,Table1[[#This Row],[Address]])&gt;1,1,0)</f>
        <v>0</v>
      </c>
    </row>
    <row r="134" spans="1:16" x14ac:dyDescent="0.25">
      <c r="A134" s="3"/>
      <c r="B134" s="3"/>
      <c r="C134" s="13"/>
      <c r="D134" s="3"/>
      <c r="E134" s="13"/>
      <c r="F134" s="45"/>
      <c r="G134" s="13"/>
      <c r="H134" s="13"/>
      <c r="I134" s="3"/>
      <c r="J134" s="13"/>
      <c r="K134" s="51"/>
      <c r="L134" s="13"/>
      <c r="M134" s="13"/>
      <c r="N134" s="13"/>
      <c r="O134" s="30" t="str">
        <f>LEFT(Table1[[#This Row],[Phone]],3)</f>
        <v/>
      </c>
      <c r="P134" s="8">
        <f>IF(COUNTIF($B$8:B134,Table1[[#This Row],[Address]])&gt;1,1,0)</f>
        <v>0</v>
      </c>
    </row>
    <row r="135" spans="1:16" x14ac:dyDescent="0.25">
      <c r="A135" s="3"/>
      <c r="B135" s="3"/>
      <c r="C135" s="13"/>
      <c r="D135" s="3"/>
      <c r="E135" s="13"/>
      <c r="F135" s="45"/>
      <c r="G135" s="13"/>
      <c r="H135" s="13"/>
      <c r="I135" s="3"/>
      <c r="J135" s="13"/>
      <c r="K135" s="51"/>
      <c r="L135" s="13"/>
      <c r="M135" s="13"/>
      <c r="N135" s="13"/>
      <c r="O135" s="30" t="str">
        <f>LEFT(Table1[[#This Row],[Phone]],3)</f>
        <v/>
      </c>
      <c r="P135" s="8">
        <f>IF(COUNTIF($B$8:B135,Table1[[#This Row],[Address]])&gt;1,1,0)</f>
        <v>0</v>
      </c>
    </row>
    <row r="136" spans="1:16" x14ac:dyDescent="0.25">
      <c r="A136" s="3"/>
      <c r="B136" s="3"/>
      <c r="C136" s="13"/>
      <c r="D136" s="3"/>
      <c r="E136" s="13"/>
      <c r="F136" s="45"/>
      <c r="G136" s="13"/>
      <c r="H136" s="13"/>
      <c r="I136" s="3"/>
      <c r="J136" s="13"/>
      <c r="K136" s="51"/>
      <c r="L136" s="13"/>
      <c r="M136" s="13"/>
      <c r="N136" s="13"/>
      <c r="O136" s="30" t="str">
        <f>LEFT(Table1[[#This Row],[Phone]],3)</f>
        <v/>
      </c>
      <c r="P136" s="8">
        <f>IF(COUNTIF($B$8:B136,Table1[[#This Row],[Address]])&gt;1,1,0)</f>
        <v>0</v>
      </c>
    </row>
    <row r="137" spans="1:16" x14ac:dyDescent="0.25">
      <c r="A137" s="3"/>
      <c r="B137" s="3"/>
      <c r="C137" s="13"/>
      <c r="D137" s="3"/>
      <c r="E137" s="13"/>
      <c r="F137" s="45"/>
      <c r="G137" s="13"/>
      <c r="H137" s="13"/>
      <c r="I137" s="3"/>
      <c r="J137" s="13"/>
      <c r="K137" s="51"/>
      <c r="L137" s="13"/>
      <c r="M137" s="13"/>
      <c r="N137" s="13"/>
      <c r="O137" s="30" t="str">
        <f>LEFT(Table1[[#This Row],[Phone]],3)</f>
        <v/>
      </c>
      <c r="P137" s="8">
        <f>IF(COUNTIF($B$8:B137,Table1[[#This Row],[Address]])&gt;1,1,0)</f>
        <v>0</v>
      </c>
    </row>
    <row r="138" spans="1:16" x14ac:dyDescent="0.25">
      <c r="A138" s="3"/>
      <c r="B138" s="3"/>
      <c r="C138" s="13"/>
      <c r="D138" s="3"/>
      <c r="E138" s="13"/>
      <c r="F138" s="45"/>
      <c r="G138" s="13"/>
      <c r="H138" s="13"/>
      <c r="I138" s="3"/>
      <c r="J138" s="13"/>
      <c r="K138" s="51"/>
      <c r="L138" s="13"/>
      <c r="M138" s="13"/>
      <c r="N138" s="13"/>
      <c r="O138" s="30" t="str">
        <f>LEFT(Table1[[#This Row],[Phone]],3)</f>
        <v/>
      </c>
      <c r="P138" s="8">
        <f>IF(COUNTIF($B$8:B138,Table1[[#This Row],[Address]])&gt;1,1,0)</f>
        <v>0</v>
      </c>
    </row>
    <row r="139" spans="1:16" x14ac:dyDescent="0.25">
      <c r="A139" s="3"/>
      <c r="B139" s="3"/>
      <c r="C139" s="13"/>
      <c r="D139" s="3"/>
      <c r="E139" s="13"/>
      <c r="F139" s="45"/>
      <c r="G139" s="13"/>
      <c r="H139" s="13"/>
      <c r="I139" s="3"/>
      <c r="J139" s="13"/>
      <c r="K139" s="51"/>
      <c r="L139" s="13"/>
      <c r="M139" s="13"/>
      <c r="N139" s="13"/>
      <c r="O139" s="30" t="str">
        <f>LEFT(Table1[[#This Row],[Phone]],3)</f>
        <v/>
      </c>
      <c r="P139" s="8">
        <f>IF(COUNTIF($B$8:B139,Table1[[#This Row],[Address]])&gt;1,1,0)</f>
        <v>0</v>
      </c>
    </row>
    <row r="140" spans="1:16" x14ac:dyDescent="0.25">
      <c r="A140" s="3"/>
      <c r="B140" s="3"/>
      <c r="C140" s="13"/>
      <c r="D140" s="3"/>
      <c r="E140" s="13"/>
      <c r="F140" s="45"/>
      <c r="G140" s="13"/>
      <c r="H140" s="13"/>
      <c r="I140" s="3"/>
      <c r="J140" s="13"/>
      <c r="K140" s="51"/>
      <c r="L140" s="13"/>
      <c r="M140" s="13"/>
      <c r="N140" s="13"/>
      <c r="O140" s="30" t="str">
        <f>LEFT(Table1[[#This Row],[Phone]],3)</f>
        <v/>
      </c>
      <c r="P140" s="8">
        <f>IF(COUNTIF($B$8:B140,Table1[[#This Row],[Address]])&gt;1,1,0)</f>
        <v>0</v>
      </c>
    </row>
    <row r="141" spans="1:16" x14ac:dyDescent="0.25">
      <c r="A141" s="3"/>
      <c r="B141" s="3"/>
      <c r="C141" s="13"/>
      <c r="D141" s="3"/>
      <c r="E141" s="13"/>
      <c r="F141" s="45"/>
      <c r="G141" s="13"/>
      <c r="H141" s="13"/>
      <c r="I141" s="3"/>
      <c r="J141" s="13"/>
      <c r="K141" s="51"/>
      <c r="L141" s="13"/>
      <c r="M141" s="13"/>
      <c r="N141" s="13"/>
      <c r="O141" s="30" t="str">
        <f>LEFT(Table1[[#This Row],[Phone]],3)</f>
        <v/>
      </c>
      <c r="P141" s="8">
        <f>IF(COUNTIF($B$8:B141,Table1[[#This Row],[Address]])&gt;1,1,0)</f>
        <v>0</v>
      </c>
    </row>
    <row r="142" spans="1:16" x14ac:dyDescent="0.25">
      <c r="A142" s="3"/>
      <c r="B142" s="3"/>
      <c r="C142" s="13"/>
      <c r="D142" s="3"/>
      <c r="E142" s="13"/>
      <c r="F142" s="45"/>
      <c r="G142" s="13"/>
      <c r="H142" s="13"/>
      <c r="I142" s="3"/>
      <c r="J142" s="13"/>
      <c r="K142" s="51"/>
      <c r="L142" s="13"/>
      <c r="M142" s="13"/>
      <c r="N142" s="13"/>
      <c r="O142" s="30" t="str">
        <f>LEFT(Table1[[#This Row],[Phone]],3)</f>
        <v/>
      </c>
      <c r="P142" s="8">
        <f>IF(COUNTIF($B$8:B142,Table1[[#This Row],[Address]])&gt;1,1,0)</f>
        <v>0</v>
      </c>
    </row>
    <row r="143" spans="1:16" x14ac:dyDescent="0.25">
      <c r="A143" s="3"/>
      <c r="B143" s="3"/>
      <c r="C143" s="13"/>
      <c r="D143" s="3"/>
      <c r="E143" s="13"/>
      <c r="F143" s="45"/>
      <c r="G143" s="13"/>
      <c r="H143" s="13"/>
      <c r="I143" s="3"/>
      <c r="J143" s="13"/>
      <c r="K143" s="51"/>
      <c r="L143" s="13"/>
      <c r="M143" s="13"/>
      <c r="N143" s="13"/>
      <c r="O143" s="30" t="str">
        <f>LEFT(Table1[[#This Row],[Phone]],3)</f>
        <v/>
      </c>
      <c r="P143" s="8">
        <f>IF(COUNTIF($B$8:B143,Table1[[#This Row],[Address]])&gt;1,1,0)</f>
        <v>0</v>
      </c>
    </row>
    <row r="144" spans="1:16" x14ac:dyDescent="0.25">
      <c r="A144" s="3"/>
      <c r="B144" s="3"/>
      <c r="C144" s="13"/>
      <c r="D144" s="3"/>
      <c r="E144" s="13"/>
      <c r="F144" s="45"/>
      <c r="G144" s="13"/>
      <c r="H144" s="13"/>
      <c r="I144" s="3"/>
      <c r="J144" s="13"/>
      <c r="K144" s="51"/>
      <c r="L144" s="13"/>
      <c r="M144" s="13"/>
      <c r="N144" s="13"/>
      <c r="O144" s="30" t="str">
        <f>LEFT(Table1[[#This Row],[Phone]],3)</f>
        <v/>
      </c>
      <c r="P144" s="8">
        <f>IF(COUNTIF($B$8:B144,Table1[[#This Row],[Address]])&gt;1,1,0)</f>
        <v>0</v>
      </c>
    </row>
    <row r="145" spans="1:16" x14ac:dyDescent="0.25">
      <c r="A145" s="3"/>
      <c r="B145" s="3"/>
      <c r="C145" s="13"/>
      <c r="D145" s="3"/>
      <c r="E145" s="13"/>
      <c r="F145" s="45"/>
      <c r="G145" s="13"/>
      <c r="H145" s="13"/>
      <c r="I145" s="3"/>
      <c r="J145" s="13"/>
      <c r="K145" s="51"/>
      <c r="L145" s="13"/>
      <c r="M145" s="13"/>
      <c r="N145" s="13"/>
      <c r="O145" s="30" t="str">
        <f>LEFT(Table1[[#This Row],[Phone]],3)</f>
        <v/>
      </c>
      <c r="P145" s="8">
        <f>IF(COUNTIF($B$8:B145,Table1[[#This Row],[Address]])&gt;1,1,0)</f>
        <v>0</v>
      </c>
    </row>
    <row r="146" spans="1:16" x14ac:dyDescent="0.25">
      <c r="A146" s="3"/>
      <c r="B146" s="3"/>
      <c r="C146" s="13"/>
      <c r="D146" s="3"/>
      <c r="E146" s="13"/>
      <c r="F146" s="45"/>
      <c r="G146" s="13"/>
      <c r="H146" s="13"/>
      <c r="I146" s="3"/>
      <c r="J146" s="13"/>
      <c r="K146" s="51"/>
      <c r="L146" s="13"/>
      <c r="M146" s="13"/>
      <c r="N146" s="13"/>
      <c r="O146" s="30" t="str">
        <f>LEFT(Table1[[#This Row],[Phone]],3)</f>
        <v/>
      </c>
      <c r="P146" s="8">
        <f>IF(COUNTIF($B$8:B146,Table1[[#This Row],[Address]])&gt;1,1,0)</f>
        <v>0</v>
      </c>
    </row>
    <row r="147" spans="1:16" x14ac:dyDescent="0.25">
      <c r="A147" s="3"/>
      <c r="B147" s="3"/>
      <c r="C147" s="13"/>
      <c r="D147" s="3"/>
      <c r="E147" s="13"/>
      <c r="F147" s="45"/>
      <c r="G147" s="13"/>
      <c r="H147" s="13"/>
      <c r="I147" s="3"/>
      <c r="J147" s="13"/>
      <c r="K147" s="51"/>
      <c r="L147" s="13"/>
      <c r="M147" s="13"/>
      <c r="N147" s="13"/>
      <c r="O147" s="30" t="str">
        <f>LEFT(Table1[[#This Row],[Phone]],3)</f>
        <v/>
      </c>
      <c r="P147" s="8">
        <f>IF(COUNTIF($B$8:B147,Table1[[#This Row],[Address]])&gt;1,1,0)</f>
        <v>0</v>
      </c>
    </row>
    <row r="148" spans="1:16" x14ac:dyDescent="0.25">
      <c r="A148" s="3"/>
      <c r="B148" s="3"/>
      <c r="C148" s="13"/>
      <c r="D148" s="3"/>
      <c r="E148" s="13"/>
      <c r="F148" s="45"/>
      <c r="G148" s="13"/>
      <c r="H148" s="13"/>
      <c r="I148" s="3"/>
      <c r="J148" s="13"/>
      <c r="K148" s="51"/>
      <c r="L148" s="13"/>
      <c r="M148" s="13"/>
      <c r="N148" s="13"/>
      <c r="O148" s="30" t="str">
        <f>LEFT(Table1[[#This Row],[Phone]],3)</f>
        <v/>
      </c>
      <c r="P148" s="8">
        <f>IF(COUNTIF($B$8:B148,Table1[[#This Row],[Address]])&gt;1,1,0)</f>
        <v>0</v>
      </c>
    </row>
    <row r="149" spans="1:16" x14ac:dyDescent="0.25">
      <c r="A149" s="3"/>
      <c r="B149" s="3"/>
      <c r="C149" s="13"/>
      <c r="D149" s="3"/>
      <c r="E149" s="13"/>
      <c r="F149" s="45"/>
      <c r="G149" s="13"/>
      <c r="H149" s="13"/>
      <c r="I149" s="3"/>
      <c r="J149" s="13"/>
      <c r="K149" s="51"/>
      <c r="L149" s="13"/>
      <c r="M149" s="13"/>
      <c r="N149" s="13"/>
      <c r="O149" s="30" t="str">
        <f>LEFT(Table1[[#This Row],[Phone]],3)</f>
        <v/>
      </c>
      <c r="P149" s="8">
        <f>IF(COUNTIF($B$8:B149,Table1[[#This Row],[Address]])&gt;1,1,0)</f>
        <v>0</v>
      </c>
    </row>
    <row r="150" spans="1:16" x14ac:dyDescent="0.25">
      <c r="A150" s="3"/>
      <c r="B150" s="3"/>
      <c r="C150" s="13"/>
      <c r="D150" s="3"/>
      <c r="E150" s="13"/>
      <c r="F150" s="45"/>
      <c r="G150" s="13"/>
      <c r="H150" s="13"/>
      <c r="I150" s="3"/>
      <c r="J150" s="13"/>
      <c r="K150" s="51"/>
      <c r="L150" s="13"/>
      <c r="M150" s="13"/>
      <c r="N150" s="13"/>
      <c r="O150" s="30" t="str">
        <f>LEFT(Table1[[#This Row],[Phone]],3)</f>
        <v/>
      </c>
      <c r="P150" s="8">
        <f>IF(COUNTIF($B$8:B150,Table1[[#This Row],[Address]])&gt;1,1,0)</f>
        <v>0</v>
      </c>
    </row>
    <row r="151" spans="1:16" x14ac:dyDescent="0.25">
      <c r="A151" s="3"/>
      <c r="B151" s="3"/>
      <c r="C151" s="13"/>
      <c r="D151" s="3"/>
      <c r="E151" s="13"/>
      <c r="F151" s="45"/>
      <c r="G151" s="13"/>
      <c r="H151" s="13"/>
      <c r="I151" s="3"/>
      <c r="J151" s="13"/>
      <c r="K151" s="51"/>
      <c r="L151" s="13"/>
      <c r="M151" s="13"/>
      <c r="N151" s="13"/>
      <c r="O151" s="30" t="str">
        <f>LEFT(Table1[[#This Row],[Phone]],3)</f>
        <v/>
      </c>
      <c r="P151" s="8">
        <f>IF(COUNTIF($B$8:B151,Table1[[#This Row],[Address]])&gt;1,1,0)</f>
        <v>0</v>
      </c>
    </row>
    <row r="152" spans="1:16" x14ac:dyDescent="0.25">
      <c r="A152" s="3"/>
      <c r="B152" s="3"/>
      <c r="C152" s="13"/>
      <c r="D152" s="3"/>
      <c r="E152" s="13"/>
      <c r="F152" s="45"/>
      <c r="G152" s="13"/>
      <c r="H152" s="13"/>
      <c r="I152" s="3"/>
      <c r="J152" s="13"/>
      <c r="K152" s="51"/>
      <c r="L152" s="13"/>
      <c r="M152" s="13"/>
      <c r="N152" s="13"/>
      <c r="O152" s="30" t="str">
        <f>LEFT(Table1[[#This Row],[Phone]],3)</f>
        <v/>
      </c>
      <c r="P152" s="8">
        <f>IF(COUNTIF($B$8:B152,Table1[[#This Row],[Address]])&gt;1,1,0)</f>
        <v>0</v>
      </c>
    </row>
    <row r="153" spans="1:16" x14ac:dyDescent="0.25">
      <c r="A153" s="3"/>
      <c r="B153" s="3"/>
      <c r="C153" s="13"/>
      <c r="D153" s="3"/>
      <c r="E153" s="13"/>
      <c r="F153" s="45"/>
      <c r="G153" s="13"/>
      <c r="H153" s="13"/>
      <c r="I153" s="3"/>
      <c r="J153" s="13"/>
      <c r="K153" s="51"/>
      <c r="L153" s="13"/>
      <c r="M153" s="13"/>
      <c r="N153" s="13"/>
      <c r="O153" s="30" t="str">
        <f>LEFT(Table1[[#This Row],[Phone]],3)</f>
        <v/>
      </c>
      <c r="P153" s="8">
        <f>IF(COUNTIF($B$8:B153,Table1[[#This Row],[Address]])&gt;1,1,0)</f>
        <v>0</v>
      </c>
    </row>
    <row r="154" spans="1:16" x14ac:dyDescent="0.25">
      <c r="A154" s="3"/>
      <c r="B154" s="3"/>
      <c r="C154" s="13"/>
      <c r="D154" s="3"/>
      <c r="E154" s="13"/>
      <c r="F154" s="45"/>
      <c r="G154" s="13"/>
      <c r="H154" s="13"/>
      <c r="I154" s="3"/>
      <c r="J154" s="13"/>
      <c r="K154" s="51"/>
      <c r="L154" s="13"/>
      <c r="M154" s="13"/>
      <c r="N154" s="13"/>
      <c r="O154" s="30" t="str">
        <f>LEFT(Table1[[#This Row],[Phone]],3)</f>
        <v/>
      </c>
      <c r="P154" s="8">
        <f>IF(COUNTIF($B$8:B154,Table1[[#This Row],[Address]])&gt;1,1,0)</f>
        <v>0</v>
      </c>
    </row>
    <row r="155" spans="1:16" x14ac:dyDescent="0.25">
      <c r="A155" s="3"/>
      <c r="B155" s="3"/>
      <c r="C155" s="13"/>
      <c r="D155" s="3"/>
      <c r="E155" s="13"/>
      <c r="F155" s="45"/>
      <c r="G155" s="13"/>
      <c r="H155" s="13"/>
      <c r="I155" s="3"/>
      <c r="J155" s="13"/>
      <c r="K155" s="51"/>
      <c r="L155" s="13"/>
      <c r="M155" s="13"/>
      <c r="N155" s="13"/>
      <c r="O155" s="30" t="str">
        <f>LEFT(Table1[[#This Row],[Phone]],3)</f>
        <v/>
      </c>
      <c r="P155" s="8">
        <f>IF(COUNTIF($B$8:B155,Table1[[#This Row],[Address]])&gt;1,1,0)</f>
        <v>0</v>
      </c>
    </row>
    <row r="156" spans="1:16" x14ac:dyDescent="0.25">
      <c r="A156" s="3"/>
      <c r="B156" s="3"/>
      <c r="C156" s="13"/>
      <c r="D156" s="3"/>
      <c r="E156" s="13"/>
      <c r="F156" s="45"/>
      <c r="G156" s="13"/>
      <c r="H156" s="13"/>
      <c r="I156" s="3"/>
      <c r="J156" s="13"/>
      <c r="K156" s="51"/>
      <c r="L156" s="13"/>
      <c r="M156" s="13"/>
      <c r="N156" s="13"/>
      <c r="O156" s="30" t="str">
        <f>LEFT(Table1[[#This Row],[Phone]],3)</f>
        <v/>
      </c>
      <c r="P156" s="8">
        <f>IF(COUNTIF($B$8:B156,Table1[[#This Row],[Address]])&gt;1,1,0)</f>
        <v>0</v>
      </c>
    </row>
    <row r="157" spans="1:16" x14ac:dyDescent="0.25">
      <c r="A157" s="3"/>
      <c r="B157" s="3"/>
      <c r="C157" s="13"/>
      <c r="D157" s="3"/>
      <c r="E157" s="13"/>
      <c r="F157" s="45"/>
      <c r="G157" s="13"/>
      <c r="H157" s="13"/>
      <c r="I157" s="3"/>
      <c r="J157" s="13"/>
      <c r="K157" s="51"/>
      <c r="L157" s="13"/>
      <c r="M157" s="13"/>
      <c r="N157" s="13"/>
      <c r="O157" s="30" t="str">
        <f>LEFT(Table1[[#This Row],[Phone]],3)</f>
        <v/>
      </c>
      <c r="P157" s="8">
        <f>IF(COUNTIF($B$8:B157,Table1[[#This Row],[Address]])&gt;1,1,0)</f>
        <v>0</v>
      </c>
    </row>
    <row r="158" spans="1:16" x14ac:dyDescent="0.25">
      <c r="A158" s="3"/>
      <c r="B158" s="3"/>
      <c r="C158" s="13"/>
      <c r="D158" s="3"/>
      <c r="E158" s="13"/>
      <c r="F158" s="45"/>
      <c r="G158" s="13"/>
      <c r="H158" s="13"/>
      <c r="I158" s="3"/>
      <c r="J158" s="13"/>
      <c r="K158" s="51"/>
      <c r="L158" s="13"/>
      <c r="M158" s="13"/>
      <c r="N158" s="13"/>
      <c r="O158" s="30" t="str">
        <f>LEFT(Table1[[#This Row],[Phone]],3)</f>
        <v/>
      </c>
      <c r="P158" s="8">
        <f>IF(COUNTIF($B$8:B158,Table1[[#This Row],[Address]])&gt;1,1,0)</f>
        <v>0</v>
      </c>
    </row>
    <row r="159" spans="1:16" x14ac:dyDescent="0.25">
      <c r="A159" s="3"/>
      <c r="B159" s="3"/>
      <c r="C159" s="13"/>
      <c r="D159" s="3"/>
      <c r="E159" s="13"/>
      <c r="F159" s="45"/>
      <c r="G159" s="13"/>
      <c r="H159" s="13"/>
      <c r="I159" s="3"/>
      <c r="J159" s="13"/>
      <c r="K159" s="51"/>
      <c r="L159" s="13"/>
      <c r="M159" s="13"/>
      <c r="N159" s="13"/>
      <c r="O159" s="30" t="str">
        <f>LEFT(Table1[[#This Row],[Phone]],3)</f>
        <v/>
      </c>
      <c r="P159" s="8">
        <f>IF(COUNTIF($B$8:B159,Table1[[#This Row],[Address]])&gt;1,1,0)</f>
        <v>0</v>
      </c>
    </row>
    <row r="160" spans="1:16" x14ac:dyDescent="0.25">
      <c r="A160" s="3"/>
      <c r="B160" s="3"/>
      <c r="C160" s="13"/>
      <c r="D160" s="3"/>
      <c r="E160" s="13"/>
      <c r="F160" s="45"/>
      <c r="G160" s="13"/>
      <c r="H160" s="13"/>
      <c r="I160" s="3"/>
      <c r="J160" s="13"/>
      <c r="K160" s="51"/>
      <c r="L160" s="13"/>
      <c r="M160" s="13"/>
      <c r="N160" s="13"/>
      <c r="O160" s="30" t="str">
        <f>LEFT(Table1[[#This Row],[Phone]],3)</f>
        <v/>
      </c>
      <c r="P160" s="8">
        <f>IF(COUNTIF($B$8:B160,Table1[[#This Row],[Address]])&gt;1,1,0)</f>
        <v>0</v>
      </c>
    </row>
    <row r="161" spans="1:16" x14ac:dyDescent="0.25">
      <c r="A161" s="3"/>
      <c r="B161" s="3"/>
      <c r="C161" s="13"/>
      <c r="D161" s="3"/>
      <c r="E161" s="13"/>
      <c r="F161" s="45"/>
      <c r="G161" s="13"/>
      <c r="H161" s="13"/>
      <c r="I161" s="3"/>
      <c r="J161" s="13"/>
      <c r="K161" s="51"/>
      <c r="L161" s="13"/>
      <c r="M161" s="13"/>
      <c r="N161" s="13"/>
      <c r="O161" s="30" t="str">
        <f>LEFT(Table1[[#This Row],[Phone]],3)</f>
        <v/>
      </c>
      <c r="P161" s="8">
        <f>IF(COUNTIF($B$8:B161,Table1[[#This Row],[Address]])&gt;1,1,0)</f>
        <v>0</v>
      </c>
    </row>
    <row r="162" spans="1:16" x14ac:dyDescent="0.25">
      <c r="A162" s="3"/>
      <c r="B162" s="3"/>
      <c r="C162" s="13"/>
      <c r="D162" s="3"/>
      <c r="E162" s="13"/>
      <c r="F162" s="45"/>
      <c r="G162" s="13"/>
      <c r="H162" s="13"/>
      <c r="I162" s="3"/>
      <c r="J162" s="13"/>
      <c r="K162" s="51"/>
      <c r="L162" s="13"/>
      <c r="M162" s="13"/>
      <c r="N162" s="13"/>
      <c r="O162" s="30" t="str">
        <f>LEFT(Table1[[#This Row],[Phone]],3)</f>
        <v/>
      </c>
      <c r="P162" s="8">
        <f>IF(COUNTIF($B$8:B162,Table1[[#This Row],[Address]])&gt;1,1,0)</f>
        <v>0</v>
      </c>
    </row>
    <row r="163" spans="1:16" x14ac:dyDescent="0.25">
      <c r="A163" s="3"/>
      <c r="B163" s="3"/>
      <c r="C163" s="13"/>
      <c r="D163" s="3"/>
      <c r="E163" s="13"/>
      <c r="F163" s="45"/>
      <c r="G163" s="13"/>
      <c r="H163" s="13"/>
      <c r="I163" s="3"/>
      <c r="J163" s="13"/>
      <c r="K163" s="51"/>
      <c r="L163" s="13"/>
      <c r="M163" s="13"/>
      <c r="N163" s="13"/>
      <c r="O163" s="30" t="str">
        <f>LEFT(Table1[[#This Row],[Phone]],3)</f>
        <v/>
      </c>
      <c r="P163" s="8">
        <f>IF(COUNTIF($B$8:B163,Table1[[#This Row],[Address]])&gt;1,1,0)</f>
        <v>0</v>
      </c>
    </row>
    <row r="164" spans="1:16" x14ac:dyDescent="0.25">
      <c r="A164" s="3"/>
      <c r="B164" s="3"/>
      <c r="C164" s="13"/>
      <c r="D164" s="3"/>
      <c r="E164" s="13"/>
      <c r="F164" s="45"/>
      <c r="G164" s="13"/>
      <c r="H164" s="13"/>
      <c r="I164" s="3"/>
      <c r="J164" s="13"/>
      <c r="K164" s="51"/>
      <c r="L164" s="13"/>
      <c r="M164" s="13"/>
      <c r="N164" s="13"/>
      <c r="O164" s="30" t="str">
        <f>LEFT(Table1[[#This Row],[Phone]],3)</f>
        <v/>
      </c>
      <c r="P164" s="8">
        <f>IF(COUNTIF($B$8:B164,Table1[[#This Row],[Address]])&gt;1,1,0)</f>
        <v>0</v>
      </c>
    </row>
    <row r="165" spans="1:16" x14ac:dyDescent="0.25">
      <c r="A165" s="3"/>
      <c r="B165" s="3"/>
      <c r="C165" s="13"/>
      <c r="D165" s="3"/>
      <c r="E165" s="13"/>
      <c r="F165" s="45"/>
      <c r="G165" s="13"/>
      <c r="H165" s="13"/>
      <c r="I165" s="3"/>
      <c r="J165" s="13"/>
      <c r="K165" s="51"/>
      <c r="L165" s="13"/>
      <c r="M165" s="13"/>
      <c r="N165" s="13"/>
      <c r="O165" s="30" t="str">
        <f>LEFT(Table1[[#This Row],[Phone]],3)</f>
        <v/>
      </c>
      <c r="P165" s="8">
        <f>IF(COUNTIF($B$8:B165,Table1[[#This Row],[Address]])&gt;1,1,0)</f>
        <v>0</v>
      </c>
    </row>
    <row r="166" spans="1:16" x14ac:dyDescent="0.25">
      <c r="A166" s="3"/>
      <c r="B166" s="3"/>
      <c r="C166" s="13"/>
      <c r="D166" s="3"/>
      <c r="E166" s="13"/>
      <c r="F166" s="45"/>
      <c r="G166" s="13"/>
      <c r="H166" s="13"/>
      <c r="I166" s="3"/>
      <c r="J166" s="13"/>
      <c r="K166" s="51"/>
      <c r="L166" s="13"/>
      <c r="M166" s="13"/>
      <c r="N166" s="13"/>
      <c r="O166" s="30" t="str">
        <f>LEFT(Table1[[#This Row],[Phone]],3)</f>
        <v/>
      </c>
      <c r="P166" s="8">
        <f>IF(COUNTIF($B$8:B166,Table1[[#This Row],[Address]])&gt;1,1,0)</f>
        <v>0</v>
      </c>
    </row>
    <row r="167" spans="1:16" x14ac:dyDescent="0.25">
      <c r="A167" s="3"/>
      <c r="B167" s="3"/>
      <c r="C167" s="13"/>
      <c r="D167" s="3"/>
      <c r="E167" s="13"/>
      <c r="F167" s="45"/>
      <c r="G167" s="13"/>
      <c r="H167" s="13"/>
      <c r="I167" s="3"/>
      <c r="J167" s="13"/>
      <c r="K167" s="51"/>
      <c r="L167" s="13"/>
      <c r="M167" s="13"/>
      <c r="N167" s="13"/>
      <c r="O167" s="30" t="str">
        <f>LEFT(Table1[[#This Row],[Phone]],3)</f>
        <v/>
      </c>
      <c r="P167" s="8">
        <f>IF(COUNTIF($B$8:B167,Table1[[#This Row],[Address]])&gt;1,1,0)</f>
        <v>0</v>
      </c>
    </row>
    <row r="168" spans="1:16" x14ac:dyDescent="0.25">
      <c r="A168" s="3"/>
      <c r="B168" s="3"/>
      <c r="C168" s="13"/>
      <c r="D168" s="3"/>
      <c r="E168" s="13"/>
      <c r="F168" s="45"/>
      <c r="G168" s="13"/>
      <c r="H168" s="13"/>
      <c r="I168" s="3"/>
      <c r="J168" s="13"/>
      <c r="K168" s="51"/>
      <c r="L168" s="13"/>
      <c r="M168" s="13"/>
      <c r="N168" s="13"/>
      <c r="O168" s="30" t="str">
        <f>LEFT(Table1[[#This Row],[Phone]],3)</f>
        <v/>
      </c>
      <c r="P168" s="8">
        <f>IF(COUNTIF($B$8:B168,Table1[[#This Row],[Address]])&gt;1,1,0)</f>
        <v>0</v>
      </c>
    </row>
    <row r="169" spans="1:16" x14ac:dyDescent="0.25">
      <c r="A169" s="3"/>
      <c r="B169" s="3"/>
      <c r="C169" s="13"/>
      <c r="D169" s="3"/>
      <c r="E169" s="13"/>
      <c r="F169" s="45"/>
      <c r="G169" s="13"/>
      <c r="H169" s="13"/>
      <c r="I169" s="3"/>
      <c r="J169" s="13"/>
      <c r="K169" s="51"/>
      <c r="L169" s="13"/>
      <c r="M169" s="13"/>
      <c r="N169" s="13"/>
      <c r="O169" s="30" t="str">
        <f>LEFT(Table1[[#This Row],[Phone]],3)</f>
        <v/>
      </c>
      <c r="P169" s="8">
        <f>IF(COUNTIF($B$8:B169,Table1[[#This Row],[Address]])&gt;1,1,0)</f>
        <v>0</v>
      </c>
    </row>
    <row r="170" spans="1:16" x14ac:dyDescent="0.25">
      <c r="A170" s="3"/>
      <c r="B170" s="3"/>
      <c r="C170" s="13"/>
      <c r="D170" s="3"/>
      <c r="E170" s="13"/>
      <c r="F170" s="45"/>
      <c r="G170" s="13"/>
      <c r="H170" s="13"/>
      <c r="I170" s="3"/>
      <c r="J170" s="13"/>
      <c r="K170" s="51"/>
      <c r="L170" s="13"/>
      <c r="M170" s="13"/>
      <c r="N170" s="13"/>
      <c r="O170" s="30" t="str">
        <f>LEFT(Table1[[#This Row],[Phone]],3)</f>
        <v/>
      </c>
      <c r="P170" s="8">
        <f>IF(COUNTIF($B$8:B170,Table1[[#This Row],[Address]])&gt;1,1,0)</f>
        <v>0</v>
      </c>
    </row>
    <row r="171" spans="1:16" x14ac:dyDescent="0.25">
      <c r="A171" s="3"/>
      <c r="B171" s="3"/>
      <c r="C171" s="13"/>
      <c r="D171" s="3"/>
      <c r="E171" s="13"/>
      <c r="F171" s="45"/>
      <c r="G171" s="13"/>
      <c r="H171" s="13"/>
      <c r="I171" s="3"/>
      <c r="J171" s="13"/>
      <c r="K171" s="51"/>
      <c r="L171" s="13"/>
      <c r="M171" s="13"/>
      <c r="N171" s="13"/>
      <c r="O171" s="30" t="str">
        <f>LEFT(Table1[[#This Row],[Phone]],3)</f>
        <v/>
      </c>
      <c r="P171" s="8">
        <f>IF(COUNTIF($B$8:B171,Table1[[#This Row],[Address]])&gt;1,1,0)</f>
        <v>0</v>
      </c>
    </row>
    <row r="172" spans="1:16" x14ac:dyDescent="0.25">
      <c r="A172" s="3"/>
      <c r="B172" s="3"/>
      <c r="C172" s="13"/>
      <c r="D172" s="3"/>
      <c r="E172" s="13"/>
      <c r="F172" s="45"/>
      <c r="G172" s="13"/>
      <c r="H172" s="13"/>
      <c r="I172" s="3"/>
      <c r="J172" s="13"/>
      <c r="K172" s="51"/>
      <c r="L172" s="13"/>
      <c r="M172" s="13"/>
      <c r="N172" s="13"/>
      <c r="O172" s="30" t="str">
        <f>LEFT(Table1[[#This Row],[Phone]],3)</f>
        <v/>
      </c>
      <c r="P172" s="8">
        <f>IF(COUNTIF($B$8:B172,Table1[[#This Row],[Address]])&gt;1,1,0)</f>
        <v>0</v>
      </c>
    </row>
    <row r="173" spans="1:16" x14ac:dyDescent="0.25">
      <c r="A173" s="3"/>
      <c r="B173" s="3"/>
      <c r="C173" s="13"/>
      <c r="D173" s="3"/>
      <c r="E173" s="13"/>
      <c r="F173" s="45"/>
      <c r="G173" s="13"/>
      <c r="H173" s="13"/>
      <c r="I173" s="3"/>
      <c r="J173" s="13"/>
      <c r="K173" s="51"/>
      <c r="L173" s="13"/>
      <c r="M173" s="13"/>
      <c r="N173" s="13"/>
      <c r="O173" s="30" t="str">
        <f>LEFT(Table1[[#This Row],[Phone]],3)</f>
        <v/>
      </c>
      <c r="P173" s="8">
        <f>IF(COUNTIF($B$8:B173,Table1[[#This Row],[Address]])&gt;1,1,0)</f>
        <v>0</v>
      </c>
    </row>
    <row r="174" spans="1:16" x14ac:dyDescent="0.25">
      <c r="A174" s="3"/>
      <c r="B174" s="3"/>
      <c r="C174" s="13"/>
      <c r="D174" s="3"/>
      <c r="E174" s="13"/>
      <c r="F174" s="45"/>
      <c r="G174" s="13"/>
      <c r="H174" s="13"/>
      <c r="I174" s="3"/>
      <c r="J174" s="13"/>
      <c r="K174" s="51"/>
      <c r="L174" s="13"/>
      <c r="M174" s="13"/>
      <c r="N174" s="13"/>
      <c r="O174" s="30" t="str">
        <f>LEFT(Table1[[#This Row],[Phone]],3)</f>
        <v/>
      </c>
      <c r="P174" s="8">
        <f>IF(COUNTIF($B$8:B174,Table1[[#This Row],[Address]])&gt;1,1,0)</f>
        <v>0</v>
      </c>
    </row>
    <row r="175" spans="1:16" x14ac:dyDescent="0.25">
      <c r="A175" s="3"/>
      <c r="B175" s="3"/>
      <c r="C175" s="13"/>
      <c r="D175" s="3"/>
      <c r="E175" s="13"/>
      <c r="F175" s="45"/>
      <c r="G175" s="13"/>
      <c r="H175" s="13"/>
      <c r="I175" s="3"/>
      <c r="J175" s="13"/>
      <c r="K175" s="51"/>
      <c r="L175" s="13"/>
      <c r="M175" s="13"/>
      <c r="N175" s="13"/>
      <c r="O175" s="30" t="str">
        <f>LEFT(Table1[[#This Row],[Phone]],3)</f>
        <v/>
      </c>
      <c r="P175" s="8">
        <f>IF(COUNTIF($B$8:B175,Table1[[#This Row],[Address]])&gt;1,1,0)</f>
        <v>0</v>
      </c>
    </row>
    <row r="176" spans="1:16" x14ac:dyDescent="0.25">
      <c r="A176" s="3"/>
      <c r="B176" s="3"/>
      <c r="C176" s="13"/>
      <c r="D176" s="3"/>
      <c r="E176" s="13"/>
      <c r="F176" s="45"/>
      <c r="G176" s="13"/>
      <c r="H176" s="13"/>
      <c r="I176" s="3"/>
      <c r="J176" s="13"/>
      <c r="K176" s="51"/>
      <c r="L176" s="13"/>
      <c r="M176" s="13"/>
      <c r="N176" s="13"/>
      <c r="O176" s="30" t="str">
        <f>LEFT(Table1[[#This Row],[Phone]],3)</f>
        <v/>
      </c>
      <c r="P176" s="8">
        <f>IF(COUNTIF($B$8:B176,Table1[[#This Row],[Address]])&gt;1,1,0)</f>
        <v>0</v>
      </c>
    </row>
    <row r="177" spans="1:16" x14ac:dyDescent="0.25">
      <c r="A177" s="3"/>
      <c r="B177" s="3"/>
      <c r="C177" s="13"/>
      <c r="D177" s="3"/>
      <c r="E177" s="13"/>
      <c r="F177" s="45"/>
      <c r="G177" s="13"/>
      <c r="H177" s="13"/>
      <c r="I177" s="3"/>
      <c r="J177" s="13"/>
      <c r="K177" s="51"/>
      <c r="L177" s="13"/>
      <c r="M177" s="13"/>
      <c r="N177" s="13"/>
      <c r="O177" s="30" t="str">
        <f>LEFT(Table1[[#This Row],[Phone]],3)</f>
        <v/>
      </c>
      <c r="P177" s="8">
        <f>IF(COUNTIF($B$8:B177,Table1[[#This Row],[Address]])&gt;1,1,0)</f>
        <v>0</v>
      </c>
    </row>
    <row r="178" spans="1:16" x14ac:dyDescent="0.25">
      <c r="A178" s="3"/>
      <c r="B178" s="3"/>
      <c r="C178" s="13"/>
      <c r="D178" s="3"/>
      <c r="E178" s="13"/>
      <c r="F178" s="45"/>
      <c r="G178" s="13"/>
      <c r="H178" s="13"/>
      <c r="I178" s="3"/>
      <c r="J178" s="13"/>
      <c r="K178" s="51"/>
      <c r="L178" s="13"/>
      <c r="M178" s="13"/>
      <c r="N178" s="13"/>
      <c r="O178" s="30" t="str">
        <f>LEFT(Table1[[#This Row],[Phone]],3)</f>
        <v/>
      </c>
      <c r="P178" s="8">
        <f>IF(COUNTIF($B$8:B178,Table1[[#This Row],[Address]])&gt;1,1,0)</f>
        <v>0</v>
      </c>
    </row>
    <row r="179" spans="1:16" x14ac:dyDescent="0.25">
      <c r="A179" s="3"/>
      <c r="B179" s="3"/>
      <c r="C179" s="13"/>
      <c r="D179" s="3"/>
      <c r="E179" s="13"/>
      <c r="F179" s="45"/>
      <c r="G179" s="13"/>
      <c r="H179" s="13"/>
      <c r="I179" s="3"/>
      <c r="J179" s="13"/>
      <c r="K179" s="51"/>
      <c r="L179" s="13"/>
      <c r="M179" s="13"/>
      <c r="N179" s="13"/>
      <c r="O179" s="30" t="str">
        <f>LEFT(Table1[[#This Row],[Phone]],3)</f>
        <v/>
      </c>
      <c r="P179" s="8">
        <f>IF(COUNTIF($B$8:B179,Table1[[#This Row],[Address]])&gt;1,1,0)</f>
        <v>0</v>
      </c>
    </row>
    <row r="180" spans="1:16" x14ac:dyDescent="0.25">
      <c r="A180" s="3"/>
      <c r="B180" s="3"/>
      <c r="C180" s="13"/>
      <c r="D180" s="3"/>
      <c r="E180" s="13"/>
      <c r="F180" s="45"/>
      <c r="G180" s="13"/>
      <c r="H180" s="13"/>
      <c r="I180" s="3"/>
      <c r="J180" s="13"/>
      <c r="K180" s="51"/>
      <c r="L180" s="13"/>
      <c r="M180" s="13"/>
      <c r="N180" s="13"/>
      <c r="O180" s="30" t="str">
        <f>LEFT(Table1[[#This Row],[Phone]],3)</f>
        <v/>
      </c>
      <c r="P180" s="8">
        <f>IF(COUNTIF($B$8:B180,Table1[[#This Row],[Address]])&gt;1,1,0)</f>
        <v>0</v>
      </c>
    </row>
    <row r="181" spans="1:16" x14ac:dyDescent="0.25">
      <c r="A181" s="3"/>
      <c r="B181" s="3"/>
      <c r="C181" s="13"/>
      <c r="D181" s="3"/>
      <c r="E181" s="13"/>
      <c r="F181" s="45"/>
      <c r="G181" s="13"/>
      <c r="H181" s="13"/>
      <c r="I181" s="3"/>
      <c r="J181" s="13"/>
      <c r="K181" s="51"/>
      <c r="L181" s="13"/>
      <c r="M181" s="13"/>
      <c r="N181" s="13"/>
      <c r="O181" s="30" t="str">
        <f>LEFT(Table1[[#This Row],[Phone]],3)</f>
        <v/>
      </c>
      <c r="P181" s="8">
        <f>IF(COUNTIF($B$8:B181,Table1[[#This Row],[Address]])&gt;1,1,0)</f>
        <v>0</v>
      </c>
    </row>
    <row r="182" spans="1:16" x14ac:dyDescent="0.25">
      <c r="A182" s="3"/>
      <c r="B182" s="3"/>
      <c r="C182" s="13"/>
      <c r="D182" s="3"/>
      <c r="E182" s="13"/>
      <c r="F182" s="45"/>
      <c r="G182" s="13"/>
      <c r="H182" s="13"/>
      <c r="I182" s="3"/>
      <c r="J182" s="13"/>
      <c r="K182" s="51"/>
      <c r="L182" s="13"/>
      <c r="M182" s="13"/>
      <c r="N182" s="13"/>
      <c r="O182" s="30" t="str">
        <f>LEFT(Table1[[#This Row],[Phone]],3)</f>
        <v/>
      </c>
      <c r="P182" s="8">
        <f>IF(COUNTIF($B$8:B182,Table1[[#This Row],[Address]])&gt;1,1,0)</f>
        <v>0</v>
      </c>
    </row>
    <row r="183" spans="1:16" x14ac:dyDescent="0.25">
      <c r="A183" s="3"/>
      <c r="B183" s="3"/>
      <c r="C183" s="13"/>
      <c r="D183" s="3"/>
      <c r="E183" s="13"/>
      <c r="F183" s="45"/>
      <c r="G183" s="13"/>
      <c r="H183" s="13"/>
      <c r="I183" s="3"/>
      <c r="J183" s="13"/>
      <c r="K183" s="51"/>
      <c r="L183" s="13"/>
      <c r="M183" s="13"/>
      <c r="N183" s="13"/>
      <c r="O183" s="30" t="str">
        <f>LEFT(Table1[[#This Row],[Phone]],3)</f>
        <v/>
      </c>
      <c r="P183" s="8">
        <f>IF(COUNTIF($B$8:B183,Table1[[#This Row],[Address]])&gt;1,1,0)</f>
        <v>0</v>
      </c>
    </row>
    <row r="184" spans="1:16" x14ac:dyDescent="0.25">
      <c r="A184" s="3"/>
      <c r="B184" s="3"/>
      <c r="C184" s="13"/>
      <c r="D184" s="3"/>
      <c r="E184" s="13"/>
      <c r="F184" s="45"/>
      <c r="G184" s="13"/>
      <c r="H184" s="13"/>
      <c r="I184" s="3"/>
      <c r="J184" s="13"/>
      <c r="K184" s="51"/>
      <c r="L184" s="13"/>
      <c r="M184" s="13"/>
      <c r="N184" s="13"/>
      <c r="O184" s="30" t="str">
        <f>LEFT(Table1[[#This Row],[Phone]],3)</f>
        <v/>
      </c>
      <c r="P184" s="8">
        <f>IF(COUNTIF($B$8:B184,Table1[[#This Row],[Address]])&gt;1,1,0)</f>
        <v>0</v>
      </c>
    </row>
    <row r="185" spans="1:16" x14ac:dyDescent="0.25">
      <c r="A185" s="3"/>
      <c r="B185" s="3"/>
      <c r="C185" s="13"/>
      <c r="D185" s="3"/>
      <c r="E185" s="13"/>
      <c r="F185" s="45"/>
      <c r="G185" s="13"/>
      <c r="H185" s="13"/>
      <c r="I185" s="3"/>
      <c r="J185" s="13"/>
      <c r="K185" s="51"/>
      <c r="L185" s="13"/>
      <c r="M185" s="13"/>
      <c r="N185" s="13"/>
      <c r="O185" s="30" t="str">
        <f>LEFT(Table1[[#This Row],[Phone]],3)</f>
        <v/>
      </c>
      <c r="P185" s="8">
        <f>IF(COUNTIF($B$8:B185,Table1[[#This Row],[Address]])&gt;1,1,0)</f>
        <v>0</v>
      </c>
    </row>
    <row r="186" spans="1:16" x14ac:dyDescent="0.25">
      <c r="A186" s="3"/>
      <c r="B186" s="3"/>
      <c r="C186" s="13"/>
      <c r="D186" s="3"/>
      <c r="E186" s="13"/>
      <c r="F186" s="45"/>
      <c r="G186" s="13"/>
      <c r="H186" s="13"/>
      <c r="I186" s="3"/>
      <c r="J186" s="13"/>
      <c r="K186" s="51"/>
      <c r="L186" s="13"/>
      <c r="M186" s="13"/>
      <c r="N186" s="13"/>
      <c r="O186" s="30" t="str">
        <f>LEFT(Table1[[#This Row],[Phone]],3)</f>
        <v/>
      </c>
      <c r="P186" s="8">
        <f>IF(COUNTIF($B$8:B186,Table1[[#This Row],[Address]])&gt;1,1,0)</f>
        <v>0</v>
      </c>
    </row>
    <row r="187" spans="1:16" x14ac:dyDescent="0.25">
      <c r="A187" s="3"/>
      <c r="B187" s="3"/>
      <c r="C187" s="13"/>
      <c r="D187" s="3"/>
      <c r="E187" s="13"/>
      <c r="F187" s="45"/>
      <c r="G187" s="13"/>
      <c r="H187" s="13"/>
      <c r="I187" s="3"/>
      <c r="J187" s="13"/>
      <c r="K187" s="51"/>
      <c r="L187" s="13"/>
      <c r="M187" s="13"/>
      <c r="N187" s="13"/>
      <c r="O187" s="30" t="str">
        <f>LEFT(Table1[[#This Row],[Phone]],3)</f>
        <v/>
      </c>
      <c r="P187" s="8">
        <f>IF(COUNTIF($B$8:B187,Table1[[#This Row],[Address]])&gt;1,1,0)</f>
        <v>0</v>
      </c>
    </row>
    <row r="188" spans="1:16" x14ac:dyDescent="0.25">
      <c r="A188" s="3"/>
      <c r="B188" s="3"/>
      <c r="C188" s="13"/>
      <c r="D188" s="3"/>
      <c r="E188" s="13"/>
      <c r="F188" s="45"/>
      <c r="G188" s="13"/>
      <c r="H188" s="13"/>
      <c r="I188" s="3"/>
      <c r="J188" s="13"/>
      <c r="K188" s="51"/>
      <c r="L188" s="13"/>
      <c r="M188" s="13"/>
      <c r="N188" s="13"/>
      <c r="O188" s="30" t="str">
        <f>LEFT(Table1[[#This Row],[Phone]],3)</f>
        <v/>
      </c>
      <c r="P188" s="8">
        <f>IF(COUNTIF($B$8:B188,Table1[[#This Row],[Address]])&gt;1,1,0)</f>
        <v>0</v>
      </c>
    </row>
    <row r="189" spans="1:16" x14ac:dyDescent="0.25">
      <c r="A189" s="3"/>
      <c r="B189" s="3"/>
      <c r="C189" s="13"/>
      <c r="D189" s="3"/>
      <c r="E189" s="13"/>
      <c r="F189" s="45"/>
      <c r="G189" s="13"/>
      <c r="H189" s="13"/>
      <c r="I189" s="3"/>
      <c r="J189" s="13"/>
      <c r="K189" s="51"/>
      <c r="L189" s="13"/>
      <c r="M189" s="13"/>
      <c r="N189" s="13"/>
      <c r="O189" s="30" t="str">
        <f>LEFT(Table1[[#This Row],[Phone]],3)</f>
        <v/>
      </c>
      <c r="P189" s="8">
        <f>IF(COUNTIF($B$8:B189,Table1[[#This Row],[Address]])&gt;1,1,0)</f>
        <v>0</v>
      </c>
    </row>
    <row r="190" spans="1:16" x14ac:dyDescent="0.25">
      <c r="A190" s="3"/>
      <c r="B190" s="3"/>
      <c r="C190" s="13"/>
      <c r="D190" s="3"/>
      <c r="E190" s="13"/>
      <c r="F190" s="45"/>
      <c r="G190" s="13"/>
      <c r="H190" s="13"/>
      <c r="I190" s="3"/>
      <c r="J190" s="13"/>
      <c r="K190" s="51"/>
      <c r="L190" s="13"/>
      <c r="M190" s="13"/>
      <c r="N190" s="13"/>
      <c r="O190" s="30" t="str">
        <f>LEFT(Table1[[#This Row],[Phone]],3)</f>
        <v/>
      </c>
      <c r="P190" s="8">
        <f>IF(COUNTIF($B$8:B190,Table1[[#This Row],[Address]])&gt;1,1,0)</f>
        <v>0</v>
      </c>
    </row>
    <row r="191" spans="1:16" x14ac:dyDescent="0.25">
      <c r="A191" s="3"/>
      <c r="B191" s="3"/>
      <c r="C191" s="13"/>
      <c r="D191" s="3"/>
      <c r="E191" s="13"/>
      <c r="F191" s="45"/>
      <c r="G191" s="13"/>
      <c r="H191" s="13"/>
      <c r="I191" s="3"/>
      <c r="J191" s="13"/>
      <c r="K191" s="51"/>
      <c r="L191" s="13"/>
      <c r="M191" s="13"/>
      <c r="N191" s="13"/>
      <c r="O191" s="30" t="str">
        <f>LEFT(Table1[[#This Row],[Phone]],3)</f>
        <v/>
      </c>
      <c r="P191" s="8">
        <f>IF(COUNTIF($B$8:B191,Table1[[#This Row],[Address]])&gt;1,1,0)</f>
        <v>0</v>
      </c>
    </row>
    <row r="192" spans="1:16" x14ac:dyDescent="0.25">
      <c r="A192" s="3"/>
      <c r="B192" s="3"/>
      <c r="C192" s="13"/>
      <c r="D192" s="3"/>
      <c r="E192" s="13"/>
      <c r="F192" s="45"/>
      <c r="G192" s="13"/>
      <c r="H192" s="13"/>
      <c r="I192" s="3"/>
      <c r="J192" s="13"/>
      <c r="K192" s="51"/>
      <c r="L192" s="13"/>
      <c r="M192" s="13"/>
      <c r="N192" s="13"/>
      <c r="O192" s="30" t="str">
        <f>LEFT(Table1[[#This Row],[Phone]],3)</f>
        <v/>
      </c>
      <c r="P192" s="8">
        <f>IF(COUNTIF($B$8:B192,Table1[[#This Row],[Address]])&gt;1,1,0)</f>
        <v>0</v>
      </c>
    </row>
    <row r="193" spans="1:16" x14ac:dyDescent="0.25">
      <c r="A193" s="3"/>
      <c r="B193" s="3"/>
      <c r="C193" s="13"/>
      <c r="D193" s="3"/>
      <c r="E193" s="13"/>
      <c r="F193" s="45"/>
      <c r="G193" s="13"/>
      <c r="H193" s="13"/>
      <c r="I193" s="3"/>
      <c r="J193" s="13"/>
      <c r="K193" s="51"/>
      <c r="L193" s="13"/>
      <c r="M193" s="13"/>
      <c r="N193" s="13"/>
      <c r="O193" s="30" t="str">
        <f>LEFT(Table1[[#This Row],[Phone]],3)</f>
        <v/>
      </c>
      <c r="P193" s="8">
        <f>IF(COUNTIF($B$8:B193,Table1[[#This Row],[Address]])&gt;1,1,0)</f>
        <v>0</v>
      </c>
    </row>
    <row r="194" spans="1:16" x14ac:dyDescent="0.25">
      <c r="A194" s="3"/>
      <c r="B194" s="3"/>
      <c r="C194" s="13"/>
      <c r="D194" s="3"/>
      <c r="E194" s="13"/>
      <c r="F194" s="45"/>
      <c r="G194" s="13"/>
      <c r="H194" s="13"/>
      <c r="I194" s="3"/>
      <c r="J194" s="13"/>
      <c r="K194" s="51"/>
      <c r="L194" s="13"/>
      <c r="M194" s="13"/>
      <c r="N194" s="13"/>
      <c r="O194" s="30" t="str">
        <f>LEFT(Table1[[#This Row],[Phone]],3)</f>
        <v/>
      </c>
      <c r="P194" s="8">
        <f>IF(COUNTIF($B$8:B194,Table1[[#This Row],[Address]])&gt;1,1,0)</f>
        <v>0</v>
      </c>
    </row>
    <row r="195" spans="1:16" x14ac:dyDescent="0.25">
      <c r="A195" s="3"/>
      <c r="B195" s="3"/>
      <c r="C195" s="13"/>
      <c r="D195" s="3"/>
      <c r="E195" s="13"/>
      <c r="F195" s="45"/>
      <c r="G195" s="13"/>
      <c r="H195" s="13"/>
      <c r="I195" s="3"/>
      <c r="J195" s="13"/>
      <c r="K195" s="51"/>
      <c r="L195" s="13"/>
      <c r="M195" s="13"/>
      <c r="N195" s="13"/>
      <c r="O195" s="30" t="str">
        <f>LEFT(Table1[[#This Row],[Phone]],3)</f>
        <v/>
      </c>
      <c r="P195" s="8">
        <f>IF(COUNTIF($B$8:B195,Table1[[#This Row],[Address]])&gt;1,1,0)</f>
        <v>0</v>
      </c>
    </row>
    <row r="196" spans="1:16" x14ac:dyDescent="0.25">
      <c r="A196" s="3"/>
      <c r="B196" s="3"/>
      <c r="C196" s="13"/>
      <c r="D196" s="3"/>
      <c r="E196" s="13"/>
      <c r="F196" s="45"/>
      <c r="G196" s="13"/>
      <c r="H196" s="13"/>
      <c r="I196" s="3"/>
      <c r="J196" s="13"/>
      <c r="K196" s="51"/>
      <c r="L196" s="13"/>
      <c r="M196" s="13"/>
      <c r="N196" s="13"/>
      <c r="O196" s="30" t="str">
        <f>LEFT(Table1[[#This Row],[Phone]],3)</f>
        <v/>
      </c>
      <c r="P196" s="8">
        <f>IF(COUNTIF($B$8:B196,Table1[[#This Row],[Address]])&gt;1,1,0)</f>
        <v>0</v>
      </c>
    </row>
    <row r="197" spans="1:16" x14ac:dyDescent="0.25">
      <c r="A197" s="3"/>
      <c r="B197" s="3"/>
      <c r="C197" s="13"/>
      <c r="D197" s="3"/>
      <c r="E197" s="13"/>
      <c r="F197" s="45"/>
      <c r="G197" s="13"/>
      <c r="H197" s="13"/>
      <c r="I197" s="3"/>
      <c r="J197" s="13"/>
      <c r="K197" s="51"/>
      <c r="L197" s="13"/>
      <c r="M197" s="13"/>
      <c r="N197" s="13"/>
      <c r="O197" s="30" t="str">
        <f>LEFT(Table1[[#This Row],[Phone]],3)</f>
        <v/>
      </c>
      <c r="P197" s="8">
        <f>IF(COUNTIF($B$8:B197,Table1[[#This Row],[Address]])&gt;1,1,0)</f>
        <v>0</v>
      </c>
    </row>
    <row r="198" spans="1:16" x14ac:dyDescent="0.25">
      <c r="A198" s="3"/>
      <c r="B198" s="3"/>
      <c r="C198" s="13"/>
      <c r="D198" s="3"/>
      <c r="E198" s="13"/>
      <c r="F198" s="45"/>
      <c r="G198" s="13"/>
      <c r="H198" s="13"/>
      <c r="I198" s="3"/>
      <c r="J198" s="13"/>
      <c r="K198" s="51"/>
      <c r="L198" s="13"/>
      <c r="M198" s="13"/>
      <c r="N198" s="13"/>
      <c r="O198" s="30" t="str">
        <f>LEFT(Table1[[#This Row],[Phone]],3)</f>
        <v/>
      </c>
      <c r="P198" s="8">
        <f>IF(COUNTIF($B$8:B198,Table1[[#This Row],[Address]])&gt;1,1,0)</f>
        <v>0</v>
      </c>
    </row>
    <row r="199" spans="1:16" x14ac:dyDescent="0.25">
      <c r="A199" s="3"/>
      <c r="B199" s="3"/>
      <c r="C199" s="13"/>
      <c r="D199" s="3"/>
      <c r="E199" s="13"/>
      <c r="F199" s="45"/>
      <c r="G199" s="13"/>
      <c r="H199" s="13"/>
      <c r="I199" s="3"/>
      <c r="J199" s="13"/>
      <c r="K199" s="51"/>
      <c r="L199" s="13"/>
      <c r="M199" s="13"/>
      <c r="N199" s="13"/>
      <c r="O199" s="30" t="str">
        <f>LEFT(Table1[[#This Row],[Phone]],3)</f>
        <v/>
      </c>
      <c r="P199" s="8">
        <f>IF(COUNTIF($B$8:B199,Table1[[#This Row],[Address]])&gt;1,1,0)</f>
        <v>0</v>
      </c>
    </row>
    <row r="200" spans="1:16" x14ac:dyDescent="0.25">
      <c r="A200" s="3"/>
      <c r="B200" s="3"/>
      <c r="C200" s="13"/>
      <c r="D200" s="3"/>
      <c r="E200" s="13"/>
      <c r="F200" s="45"/>
      <c r="G200" s="13"/>
      <c r="H200" s="13"/>
      <c r="I200" s="3"/>
      <c r="J200" s="13"/>
      <c r="K200" s="51"/>
      <c r="L200" s="13"/>
      <c r="M200" s="13"/>
      <c r="N200" s="13"/>
      <c r="O200" s="30" t="str">
        <f>LEFT(Table1[[#This Row],[Phone]],3)</f>
        <v/>
      </c>
      <c r="P200" s="8">
        <f>IF(COUNTIF($B$8:B200,Table1[[#This Row],[Address]])&gt;1,1,0)</f>
        <v>0</v>
      </c>
    </row>
    <row r="201" spans="1:16" x14ac:dyDescent="0.25">
      <c r="A201" s="3"/>
      <c r="B201" s="3"/>
      <c r="C201" s="13"/>
      <c r="D201" s="3"/>
      <c r="E201" s="13"/>
      <c r="F201" s="45"/>
      <c r="G201" s="13"/>
      <c r="H201" s="13"/>
      <c r="I201" s="3"/>
      <c r="J201" s="13"/>
      <c r="K201" s="51"/>
      <c r="L201" s="13"/>
      <c r="M201" s="13"/>
      <c r="N201" s="13"/>
      <c r="O201" s="30" t="str">
        <f>LEFT(Table1[[#This Row],[Phone]],3)</f>
        <v/>
      </c>
      <c r="P201" s="8">
        <f>IF(COUNTIF($B$8:B201,Table1[[#This Row],[Address]])&gt;1,1,0)</f>
        <v>0</v>
      </c>
    </row>
    <row r="202" spans="1:16" x14ac:dyDescent="0.25">
      <c r="A202" s="3"/>
      <c r="B202" s="3"/>
      <c r="C202" s="13"/>
      <c r="D202" s="3"/>
      <c r="E202" s="13"/>
      <c r="F202" s="45"/>
      <c r="G202" s="13"/>
      <c r="H202" s="13"/>
      <c r="I202" s="3"/>
      <c r="J202" s="13"/>
      <c r="K202" s="51"/>
      <c r="L202" s="13"/>
      <c r="M202" s="13"/>
      <c r="N202" s="13"/>
      <c r="O202" s="30" t="str">
        <f>LEFT(Table1[[#This Row],[Phone]],3)</f>
        <v/>
      </c>
      <c r="P202" s="8">
        <f>IF(COUNTIF($B$8:B202,Table1[[#This Row],[Address]])&gt;1,1,0)</f>
        <v>0</v>
      </c>
    </row>
    <row r="203" spans="1:16" x14ac:dyDescent="0.25">
      <c r="A203" s="3"/>
      <c r="B203" s="3"/>
      <c r="C203" s="13"/>
      <c r="D203" s="3"/>
      <c r="E203" s="13"/>
      <c r="F203" s="45"/>
      <c r="G203" s="13"/>
      <c r="H203" s="13"/>
      <c r="I203" s="3"/>
      <c r="J203" s="13"/>
      <c r="K203" s="51"/>
      <c r="L203" s="13"/>
      <c r="M203" s="13"/>
      <c r="N203" s="13"/>
      <c r="O203" s="30" t="str">
        <f>LEFT(Table1[[#This Row],[Phone]],3)</f>
        <v/>
      </c>
      <c r="P203" s="8">
        <f>IF(COUNTIF($B$8:B203,Table1[[#This Row],[Address]])&gt;1,1,0)</f>
        <v>0</v>
      </c>
    </row>
    <row r="204" spans="1:16" x14ac:dyDescent="0.25">
      <c r="A204" s="3"/>
      <c r="B204" s="3"/>
      <c r="C204" s="13"/>
      <c r="D204" s="3"/>
      <c r="E204" s="13"/>
      <c r="F204" s="45"/>
      <c r="G204" s="13"/>
      <c r="H204" s="13"/>
      <c r="I204" s="3"/>
      <c r="J204" s="13"/>
      <c r="K204" s="51"/>
      <c r="L204" s="13"/>
      <c r="M204" s="13"/>
      <c r="N204" s="13"/>
      <c r="O204" s="30" t="str">
        <f>LEFT(Table1[[#This Row],[Phone]],3)</f>
        <v/>
      </c>
      <c r="P204" s="8">
        <f>IF(COUNTIF($B$8:B204,Table1[[#This Row],[Address]])&gt;1,1,0)</f>
        <v>0</v>
      </c>
    </row>
    <row r="205" spans="1:16" x14ac:dyDescent="0.25">
      <c r="A205" s="3"/>
      <c r="B205" s="3"/>
      <c r="C205" s="13"/>
      <c r="D205" s="3"/>
      <c r="E205" s="13"/>
      <c r="F205" s="45"/>
      <c r="G205" s="13"/>
      <c r="H205" s="13"/>
      <c r="I205" s="3"/>
      <c r="J205" s="13"/>
      <c r="K205" s="51"/>
      <c r="L205" s="13"/>
      <c r="M205" s="13"/>
      <c r="N205" s="13"/>
      <c r="O205" s="30" t="str">
        <f>LEFT(Table1[[#This Row],[Phone]],3)</f>
        <v/>
      </c>
      <c r="P205" s="8">
        <f>IF(COUNTIF($B$8:B205,Table1[[#This Row],[Address]])&gt;1,1,0)</f>
        <v>0</v>
      </c>
    </row>
    <row r="206" spans="1:16" x14ac:dyDescent="0.25">
      <c r="A206" s="3"/>
      <c r="B206" s="3"/>
      <c r="C206" s="13"/>
      <c r="D206" s="3"/>
      <c r="E206" s="13"/>
      <c r="F206" s="45"/>
      <c r="G206" s="13"/>
      <c r="H206" s="13"/>
      <c r="I206" s="3"/>
      <c r="J206" s="13"/>
      <c r="K206" s="51"/>
      <c r="L206" s="13"/>
      <c r="M206" s="13"/>
      <c r="N206" s="13"/>
      <c r="O206" s="30" t="str">
        <f>LEFT(Table1[[#This Row],[Phone]],3)</f>
        <v/>
      </c>
      <c r="P206" s="8">
        <f>IF(COUNTIF($B$8:B206,Table1[[#This Row],[Address]])&gt;1,1,0)</f>
        <v>0</v>
      </c>
    </row>
    <row r="207" spans="1:16" x14ac:dyDescent="0.25">
      <c r="A207" s="3"/>
      <c r="B207" s="3"/>
      <c r="C207" s="13"/>
      <c r="D207" s="3"/>
      <c r="E207" s="13"/>
      <c r="F207" s="45"/>
      <c r="G207" s="13"/>
      <c r="H207" s="13"/>
      <c r="I207" s="3"/>
      <c r="J207" s="13"/>
      <c r="K207" s="51"/>
      <c r="L207" s="13"/>
      <c r="M207" s="13"/>
      <c r="N207" s="13"/>
      <c r="O207" s="30" t="str">
        <f>LEFT(Table1[[#This Row],[Phone]],3)</f>
        <v/>
      </c>
      <c r="P207" s="8">
        <f>IF(COUNTIF($B$8:B207,Table1[[#This Row],[Address]])&gt;1,1,0)</f>
        <v>0</v>
      </c>
    </row>
    <row r="208" spans="1:16" x14ac:dyDescent="0.25">
      <c r="A208" s="3"/>
      <c r="B208" s="3"/>
      <c r="C208" s="13"/>
      <c r="D208" s="3"/>
      <c r="E208" s="13"/>
      <c r="F208" s="45"/>
      <c r="G208" s="13"/>
      <c r="H208" s="13"/>
      <c r="I208" s="3"/>
      <c r="J208" s="13"/>
      <c r="K208" s="51"/>
      <c r="L208" s="13"/>
      <c r="M208" s="13"/>
      <c r="N208" s="13"/>
      <c r="O208" s="30" t="str">
        <f>LEFT(Table1[[#This Row],[Phone]],3)</f>
        <v/>
      </c>
      <c r="P208" s="8">
        <f>IF(COUNTIF($B$8:B208,Table1[[#This Row],[Address]])&gt;1,1,0)</f>
        <v>0</v>
      </c>
    </row>
    <row r="209" spans="1:16" x14ac:dyDescent="0.25">
      <c r="A209" s="3"/>
      <c r="B209" s="3"/>
      <c r="C209" s="13"/>
      <c r="D209" s="3"/>
      <c r="E209" s="13"/>
      <c r="F209" s="45"/>
      <c r="G209" s="13"/>
      <c r="H209" s="13"/>
      <c r="I209" s="3"/>
      <c r="J209" s="13"/>
      <c r="K209" s="51"/>
      <c r="L209" s="13"/>
      <c r="M209" s="13"/>
      <c r="N209" s="13"/>
      <c r="O209" s="30" t="str">
        <f>LEFT(Table1[[#This Row],[Phone]],3)</f>
        <v/>
      </c>
      <c r="P209" s="8">
        <f>IF(COUNTIF($B$8:B209,Table1[[#This Row],[Address]])&gt;1,1,0)</f>
        <v>0</v>
      </c>
    </row>
    <row r="210" spans="1:16" x14ac:dyDescent="0.25">
      <c r="A210" s="3"/>
      <c r="B210" s="3"/>
      <c r="C210" s="13"/>
      <c r="D210" s="3"/>
      <c r="E210" s="13"/>
      <c r="F210" s="45"/>
      <c r="G210" s="13"/>
      <c r="H210" s="13"/>
      <c r="I210" s="3"/>
      <c r="J210" s="13"/>
      <c r="K210" s="51"/>
      <c r="L210" s="13"/>
      <c r="M210" s="13"/>
      <c r="N210" s="13"/>
      <c r="O210" s="30" t="str">
        <f>LEFT(Table1[[#This Row],[Phone]],3)</f>
        <v/>
      </c>
      <c r="P210" s="8">
        <f>IF(COUNTIF($B$8:B210,Table1[[#This Row],[Address]])&gt;1,1,0)</f>
        <v>0</v>
      </c>
    </row>
    <row r="211" spans="1:16" x14ac:dyDescent="0.25">
      <c r="A211" s="3"/>
      <c r="B211" s="3"/>
      <c r="C211" s="13"/>
      <c r="D211" s="3"/>
      <c r="E211" s="13"/>
      <c r="F211" s="45"/>
      <c r="G211" s="13"/>
      <c r="H211" s="13"/>
      <c r="I211" s="3"/>
      <c r="J211" s="13"/>
      <c r="K211" s="51"/>
      <c r="L211" s="13"/>
      <c r="M211" s="13"/>
      <c r="N211" s="13"/>
      <c r="O211" s="30" t="str">
        <f>LEFT(Table1[[#This Row],[Phone]],3)</f>
        <v/>
      </c>
      <c r="P211" s="8">
        <f>IF(COUNTIF($B$8:B211,Table1[[#This Row],[Address]])&gt;1,1,0)</f>
        <v>0</v>
      </c>
    </row>
    <row r="212" spans="1:16" x14ac:dyDescent="0.25">
      <c r="A212" s="3"/>
      <c r="B212" s="3"/>
      <c r="C212" s="13"/>
      <c r="D212" s="3"/>
      <c r="E212" s="13"/>
      <c r="F212" s="45"/>
      <c r="G212" s="13"/>
      <c r="H212" s="13"/>
      <c r="I212" s="3"/>
      <c r="J212" s="13"/>
      <c r="K212" s="51"/>
      <c r="L212" s="13"/>
      <c r="M212" s="13"/>
      <c r="N212" s="13"/>
      <c r="O212" s="30" t="str">
        <f>LEFT(Table1[[#This Row],[Phone]],3)</f>
        <v/>
      </c>
      <c r="P212" s="8">
        <f>IF(COUNTIF($B$8:B212,Table1[[#This Row],[Address]])&gt;1,1,0)</f>
        <v>0</v>
      </c>
    </row>
    <row r="213" spans="1:16" x14ac:dyDescent="0.25">
      <c r="A213" s="3"/>
      <c r="B213" s="3"/>
      <c r="C213" s="13"/>
      <c r="D213" s="3"/>
      <c r="E213" s="13"/>
      <c r="F213" s="45"/>
      <c r="G213" s="13"/>
      <c r="H213" s="13"/>
      <c r="I213" s="3"/>
      <c r="J213" s="13"/>
      <c r="K213" s="51"/>
      <c r="L213" s="13"/>
      <c r="M213" s="13"/>
      <c r="N213" s="13"/>
      <c r="O213" s="30" t="str">
        <f>LEFT(Table1[[#This Row],[Phone]],3)</f>
        <v/>
      </c>
      <c r="P213" s="8">
        <f>IF(COUNTIF($B$8:B213,Table1[[#This Row],[Address]])&gt;1,1,0)</f>
        <v>0</v>
      </c>
    </row>
    <row r="214" spans="1:16" x14ac:dyDescent="0.25">
      <c r="A214" s="3"/>
      <c r="B214" s="3"/>
      <c r="C214" s="13"/>
      <c r="D214" s="3"/>
      <c r="E214" s="13"/>
      <c r="F214" s="45"/>
      <c r="G214" s="13"/>
      <c r="H214" s="13"/>
      <c r="I214" s="3"/>
      <c r="J214" s="13"/>
      <c r="K214" s="51"/>
      <c r="L214" s="13"/>
      <c r="M214" s="13"/>
      <c r="N214" s="13"/>
      <c r="O214" s="30" t="str">
        <f>LEFT(Table1[[#This Row],[Phone]],3)</f>
        <v/>
      </c>
      <c r="P214" s="8">
        <f>IF(COUNTIF($B$8:B214,Table1[[#This Row],[Address]])&gt;1,1,0)</f>
        <v>0</v>
      </c>
    </row>
    <row r="215" spans="1:16" x14ac:dyDescent="0.25">
      <c r="A215" s="3"/>
      <c r="B215" s="3"/>
      <c r="C215" s="13"/>
      <c r="D215" s="3"/>
      <c r="E215" s="13"/>
      <c r="F215" s="45"/>
      <c r="G215" s="13"/>
      <c r="H215" s="13"/>
      <c r="I215" s="3"/>
      <c r="J215" s="13"/>
      <c r="K215" s="51"/>
      <c r="L215" s="13"/>
      <c r="M215" s="13"/>
      <c r="N215" s="13"/>
      <c r="O215" s="30" t="str">
        <f>LEFT(Table1[[#This Row],[Phone]],3)</f>
        <v/>
      </c>
      <c r="P215" s="8">
        <f>IF(COUNTIF($B$8:B215,Table1[[#This Row],[Address]])&gt;1,1,0)</f>
        <v>0</v>
      </c>
    </row>
    <row r="216" spans="1:16" x14ac:dyDescent="0.25">
      <c r="A216" s="3"/>
      <c r="B216" s="3"/>
      <c r="C216" s="13"/>
      <c r="D216" s="3"/>
      <c r="E216" s="13"/>
      <c r="F216" s="45"/>
      <c r="G216" s="13"/>
      <c r="H216" s="13"/>
      <c r="I216" s="3"/>
      <c r="J216" s="13"/>
      <c r="K216" s="51"/>
      <c r="L216" s="13"/>
      <c r="M216" s="13"/>
      <c r="N216" s="13"/>
      <c r="O216" s="30" t="str">
        <f>LEFT(Table1[[#This Row],[Phone]],3)</f>
        <v/>
      </c>
      <c r="P216" s="8">
        <f>IF(COUNTIF($B$8:B216,Table1[[#This Row],[Address]])&gt;1,1,0)</f>
        <v>0</v>
      </c>
    </row>
    <row r="217" spans="1:16" x14ac:dyDescent="0.25">
      <c r="A217" s="3"/>
      <c r="B217" s="3"/>
      <c r="C217" s="13"/>
      <c r="D217" s="3"/>
      <c r="E217" s="13"/>
      <c r="F217" s="45"/>
      <c r="G217" s="13"/>
      <c r="H217" s="13"/>
      <c r="I217" s="3"/>
      <c r="J217" s="13"/>
      <c r="K217" s="51"/>
      <c r="L217" s="13"/>
      <c r="M217" s="13"/>
      <c r="N217" s="13"/>
      <c r="O217" s="30" t="str">
        <f>LEFT(Table1[[#This Row],[Phone]],3)</f>
        <v/>
      </c>
      <c r="P217" s="8">
        <f>IF(COUNTIF($B$8:B217,Table1[[#This Row],[Address]])&gt;1,1,0)</f>
        <v>0</v>
      </c>
    </row>
    <row r="218" spans="1:16" x14ac:dyDescent="0.25">
      <c r="A218" s="3"/>
      <c r="B218" s="3"/>
      <c r="C218" s="13"/>
      <c r="D218" s="3"/>
      <c r="E218" s="13"/>
      <c r="F218" s="45"/>
      <c r="G218" s="13"/>
      <c r="H218" s="13"/>
      <c r="I218" s="3"/>
      <c r="J218" s="13"/>
      <c r="K218" s="51"/>
      <c r="L218" s="13"/>
      <c r="M218" s="13"/>
      <c r="N218" s="13"/>
      <c r="O218" s="30" t="str">
        <f>LEFT(Table1[[#This Row],[Phone]],3)</f>
        <v/>
      </c>
      <c r="P218" s="8">
        <f>IF(COUNTIF($B$8:B218,Table1[[#This Row],[Address]])&gt;1,1,0)</f>
        <v>0</v>
      </c>
    </row>
    <row r="219" spans="1:16" x14ac:dyDescent="0.25">
      <c r="A219" s="3"/>
      <c r="B219" s="3"/>
      <c r="C219" s="13"/>
      <c r="D219" s="3"/>
      <c r="E219" s="13"/>
      <c r="F219" s="45"/>
      <c r="G219" s="13"/>
      <c r="H219" s="13"/>
      <c r="I219" s="3"/>
      <c r="J219" s="13"/>
      <c r="K219" s="51"/>
      <c r="L219" s="13"/>
      <c r="M219" s="13"/>
      <c r="N219" s="13"/>
      <c r="O219" s="30" t="str">
        <f>LEFT(Table1[[#This Row],[Phone]],3)</f>
        <v/>
      </c>
      <c r="P219" s="8">
        <f>IF(COUNTIF($B$8:B219,Table1[[#This Row],[Address]])&gt;1,1,0)</f>
        <v>0</v>
      </c>
    </row>
    <row r="220" spans="1:16" x14ac:dyDescent="0.25">
      <c r="A220" s="3"/>
      <c r="B220" s="3"/>
      <c r="C220" s="13"/>
      <c r="D220" s="3"/>
      <c r="E220" s="13"/>
      <c r="F220" s="45"/>
      <c r="G220" s="13"/>
      <c r="H220" s="13"/>
      <c r="I220" s="3"/>
      <c r="J220" s="13"/>
      <c r="K220" s="51"/>
      <c r="L220" s="13"/>
      <c r="M220" s="13"/>
      <c r="N220" s="13"/>
      <c r="O220" s="30" t="str">
        <f>LEFT(Table1[[#This Row],[Phone]],3)</f>
        <v/>
      </c>
      <c r="P220" s="8">
        <f>IF(COUNTIF($B$8:B220,Table1[[#This Row],[Address]])&gt;1,1,0)</f>
        <v>0</v>
      </c>
    </row>
    <row r="221" spans="1:16" x14ac:dyDescent="0.25">
      <c r="A221" s="3"/>
      <c r="B221" s="3"/>
      <c r="C221" s="13"/>
      <c r="D221" s="3"/>
      <c r="E221" s="13"/>
      <c r="F221" s="45"/>
      <c r="G221" s="13"/>
      <c r="H221" s="13"/>
      <c r="I221" s="3"/>
      <c r="J221" s="13"/>
      <c r="K221" s="51"/>
      <c r="L221" s="13"/>
      <c r="M221" s="13"/>
      <c r="N221" s="13"/>
      <c r="O221" s="30" t="str">
        <f>LEFT(Table1[[#This Row],[Phone]],3)</f>
        <v/>
      </c>
      <c r="P221" s="8">
        <f>IF(COUNTIF($B$8:B221,Table1[[#This Row],[Address]])&gt;1,1,0)</f>
        <v>0</v>
      </c>
    </row>
    <row r="222" spans="1:16" x14ac:dyDescent="0.25">
      <c r="A222" s="3"/>
      <c r="B222" s="3"/>
      <c r="C222" s="13"/>
      <c r="D222" s="3"/>
      <c r="E222" s="13"/>
      <c r="F222" s="45"/>
      <c r="G222" s="13"/>
      <c r="H222" s="13"/>
      <c r="I222" s="3"/>
      <c r="J222" s="13"/>
      <c r="K222" s="51"/>
      <c r="L222" s="13"/>
      <c r="M222" s="13"/>
      <c r="N222" s="13"/>
      <c r="O222" s="30" t="str">
        <f>LEFT(Table1[[#This Row],[Phone]],3)</f>
        <v/>
      </c>
      <c r="P222" s="8">
        <f>IF(COUNTIF($B$8:B222,Table1[[#This Row],[Address]])&gt;1,1,0)</f>
        <v>0</v>
      </c>
    </row>
    <row r="223" spans="1:16" x14ac:dyDescent="0.25">
      <c r="A223" s="3"/>
      <c r="B223" s="3"/>
      <c r="C223" s="13"/>
      <c r="D223" s="3"/>
      <c r="E223" s="13"/>
      <c r="F223" s="45"/>
      <c r="G223" s="13"/>
      <c r="H223" s="13"/>
      <c r="I223" s="3"/>
      <c r="J223" s="13"/>
      <c r="K223" s="51"/>
      <c r="L223" s="13"/>
      <c r="M223" s="13"/>
      <c r="N223" s="13"/>
      <c r="O223" s="30" t="str">
        <f>LEFT(Table1[[#This Row],[Phone]],3)</f>
        <v/>
      </c>
      <c r="P223" s="8">
        <f>IF(COUNTIF($B$8:B223,Table1[[#This Row],[Address]])&gt;1,1,0)</f>
        <v>0</v>
      </c>
    </row>
    <row r="224" spans="1:16" x14ac:dyDescent="0.25">
      <c r="A224" s="3"/>
      <c r="B224" s="3"/>
      <c r="C224" s="13"/>
      <c r="D224" s="3"/>
      <c r="E224" s="13"/>
      <c r="F224" s="45"/>
      <c r="G224" s="13"/>
      <c r="H224" s="13"/>
      <c r="I224" s="3"/>
      <c r="J224" s="13"/>
      <c r="K224" s="51"/>
      <c r="L224" s="13"/>
      <c r="M224" s="13"/>
      <c r="N224" s="13"/>
      <c r="O224" s="30" t="str">
        <f>LEFT(Table1[[#This Row],[Phone]],3)</f>
        <v/>
      </c>
      <c r="P224" s="8">
        <f>IF(COUNTIF($B$8:B224,Table1[[#This Row],[Address]])&gt;1,1,0)</f>
        <v>0</v>
      </c>
    </row>
    <row r="225" spans="1:16" x14ac:dyDescent="0.25">
      <c r="A225" s="3"/>
      <c r="B225" s="3"/>
      <c r="C225" s="13"/>
      <c r="D225" s="3"/>
      <c r="E225" s="13"/>
      <c r="F225" s="45"/>
      <c r="G225" s="13"/>
      <c r="H225" s="13"/>
      <c r="I225" s="3"/>
      <c r="J225" s="13"/>
      <c r="K225" s="51"/>
      <c r="L225" s="13"/>
      <c r="M225" s="13"/>
      <c r="N225" s="13"/>
      <c r="O225" s="30" t="str">
        <f>LEFT(Table1[[#This Row],[Phone]],3)</f>
        <v/>
      </c>
      <c r="P225" s="8">
        <f>IF(COUNTIF($B$8:B225,Table1[[#This Row],[Address]])&gt;1,1,0)</f>
        <v>0</v>
      </c>
    </row>
    <row r="226" spans="1:16" x14ac:dyDescent="0.25">
      <c r="A226" s="3"/>
      <c r="B226" s="3"/>
      <c r="C226" s="13"/>
      <c r="D226" s="3"/>
      <c r="E226" s="13"/>
      <c r="F226" s="45"/>
      <c r="G226" s="13"/>
      <c r="H226" s="13"/>
      <c r="I226" s="3"/>
      <c r="J226" s="13"/>
      <c r="K226" s="51"/>
      <c r="L226" s="13"/>
      <c r="M226" s="13"/>
      <c r="N226" s="13"/>
      <c r="O226" s="30" t="str">
        <f>LEFT(Table1[[#This Row],[Phone]],3)</f>
        <v/>
      </c>
      <c r="P226" s="8">
        <f>IF(COUNTIF($B$8:B226,Table1[[#This Row],[Address]])&gt;1,1,0)</f>
        <v>0</v>
      </c>
    </row>
    <row r="227" spans="1:16" x14ac:dyDescent="0.25">
      <c r="A227" s="3"/>
      <c r="B227" s="3"/>
      <c r="C227" s="13"/>
      <c r="D227" s="3"/>
      <c r="E227" s="13"/>
      <c r="F227" s="45"/>
      <c r="G227" s="13"/>
      <c r="H227" s="13"/>
      <c r="I227" s="3"/>
      <c r="J227" s="13"/>
      <c r="K227" s="51"/>
      <c r="L227" s="13"/>
      <c r="M227" s="13"/>
      <c r="N227" s="13"/>
      <c r="O227" s="30" t="str">
        <f>LEFT(Table1[[#This Row],[Phone]],3)</f>
        <v/>
      </c>
      <c r="P227" s="8">
        <f>IF(COUNTIF($B$8:B227,Table1[[#This Row],[Address]])&gt;1,1,0)</f>
        <v>0</v>
      </c>
    </row>
    <row r="228" spans="1:16" x14ac:dyDescent="0.25">
      <c r="A228" s="3"/>
      <c r="B228" s="3"/>
      <c r="C228" s="13"/>
      <c r="D228" s="3"/>
      <c r="E228" s="13"/>
      <c r="F228" s="45"/>
      <c r="G228" s="13"/>
      <c r="H228" s="13"/>
      <c r="I228" s="3"/>
      <c r="J228" s="13"/>
      <c r="K228" s="51"/>
      <c r="L228" s="13"/>
      <c r="M228" s="13"/>
      <c r="N228" s="13"/>
      <c r="O228" s="30" t="str">
        <f>LEFT(Table1[[#This Row],[Phone]],3)</f>
        <v/>
      </c>
      <c r="P228" s="8">
        <f>IF(COUNTIF($B$8:B228,Table1[[#This Row],[Address]])&gt;1,1,0)</f>
        <v>0</v>
      </c>
    </row>
    <row r="229" spans="1:16" x14ac:dyDescent="0.25">
      <c r="A229" s="3"/>
      <c r="B229" s="3"/>
      <c r="C229" s="13"/>
      <c r="D229" s="3"/>
      <c r="E229" s="13"/>
      <c r="F229" s="45"/>
      <c r="G229" s="13"/>
      <c r="H229" s="13"/>
      <c r="I229" s="3"/>
      <c r="J229" s="13"/>
      <c r="K229" s="51"/>
      <c r="L229" s="13"/>
      <c r="M229" s="13"/>
      <c r="N229" s="13"/>
      <c r="O229" s="30" t="str">
        <f>LEFT(Table1[[#This Row],[Phone]],3)</f>
        <v/>
      </c>
      <c r="P229" s="8">
        <f>IF(COUNTIF($B$8:B229,Table1[[#This Row],[Address]])&gt;1,1,0)</f>
        <v>0</v>
      </c>
    </row>
    <row r="230" spans="1:16" x14ac:dyDescent="0.25">
      <c r="A230" s="3"/>
      <c r="B230" s="3"/>
      <c r="C230" s="13"/>
      <c r="D230" s="3"/>
      <c r="E230" s="13"/>
      <c r="F230" s="45"/>
      <c r="G230" s="13"/>
      <c r="H230" s="13"/>
      <c r="I230" s="3"/>
      <c r="J230" s="13"/>
      <c r="K230" s="51"/>
      <c r="L230" s="13"/>
      <c r="M230" s="13"/>
      <c r="N230" s="13"/>
      <c r="O230" s="30" t="str">
        <f>LEFT(Table1[[#This Row],[Phone]],3)</f>
        <v/>
      </c>
      <c r="P230" s="8">
        <f>IF(COUNTIF($B$8:B230,Table1[[#This Row],[Address]])&gt;1,1,0)</f>
        <v>0</v>
      </c>
    </row>
    <row r="231" spans="1:16" x14ac:dyDescent="0.25">
      <c r="A231" s="3"/>
      <c r="B231" s="3"/>
      <c r="C231" s="13"/>
      <c r="D231" s="3"/>
      <c r="E231" s="13"/>
      <c r="F231" s="45"/>
      <c r="G231" s="13"/>
      <c r="H231" s="13"/>
      <c r="I231" s="3"/>
      <c r="J231" s="13"/>
      <c r="K231" s="51"/>
      <c r="L231" s="13"/>
      <c r="M231" s="13"/>
      <c r="N231" s="13"/>
      <c r="O231" s="30" t="str">
        <f>LEFT(Table1[[#This Row],[Phone]],3)</f>
        <v/>
      </c>
      <c r="P231" s="8">
        <f>IF(COUNTIF($B$8:B231,Table1[[#This Row],[Address]])&gt;1,1,0)</f>
        <v>0</v>
      </c>
    </row>
    <row r="232" spans="1:16" x14ac:dyDescent="0.25">
      <c r="A232" s="3"/>
      <c r="B232" s="3"/>
      <c r="C232" s="13"/>
      <c r="D232" s="3"/>
      <c r="E232" s="13"/>
      <c r="F232" s="45"/>
      <c r="G232" s="13"/>
      <c r="H232" s="13"/>
      <c r="I232" s="3"/>
      <c r="J232" s="13"/>
      <c r="K232" s="51"/>
      <c r="L232" s="13"/>
      <c r="M232" s="13"/>
      <c r="N232" s="13"/>
      <c r="O232" s="30" t="str">
        <f>LEFT(Table1[[#This Row],[Phone]],3)</f>
        <v/>
      </c>
      <c r="P232" s="8">
        <f>IF(COUNTIF($B$8:B232,Table1[[#This Row],[Address]])&gt;1,1,0)</f>
        <v>0</v>
      </c>
    </row>
    <row r="233" spans="1:16" x14ac:dyDescent="0.25">
      <c r="A233" s="3"/>
      <c r="B233" s="3"/>
      <c r="C233" s="13"/>
      <c r="D233" s="3"/>
      <c r="E233" s="13"/>
      <c r="F233" s="45"/>
      <c r="G233" s="13"/>
      <c r="H233" s="13"/>
      <c r="I233" s="3"/>
      <c r="J233" s="13"/>
      <c r="K233" s="51"/>
      <c r="L233" s="13"/>
      <c r="M233" s="13"/>
      <c r="N233" s="13"/>
      <c r="O233" s="30" t="str">
        <f>LEFT(Table1[[#This Row],[Phone]],3)</f>
        <v/>
      </c>
      <c r="P233" s="8">
        <f>IF(COUNTIF($B$8:B233,Table1[[#This Row],[Address]])&gt;1,1,0)</f>
        <v>0</v>
      </c>
    </row>
    <row r="234" spans="1:16" x14ac:dyDescent="0.25">
      <c r="A234" s="3"/>
      <c r="B234" s="3"/>
      <c r="C234" s="13"/>
      <c r="D234" s="3"/>
      <c r="E234" s="13"/>
      <c r="F234" s="45"/>
      <c r="G234" s="13"/>
      <c r="H234" s="13"/>
      <c r="I234" s="3"/>
      <c r="J234" s="13"/>
      <c r="K234" s="51"/>
      <c r="L234" s="13"/>
      <c r="M234" s="13"/>
      <c r="N234" s="13"/>
      <c r="O234" s="30" t="str">
        <f>LEFT(Table1[[#This Row],[Phone]],3)</f>
        <v/>
      </c>
      <c r="P234" s="8">
        <f>IF(COUNTIF($B$8:B234,Table1[[#This Row],[Address]])&gt;1,1,0)</f>
        <v>0</v>
      </c>
    </row>
    <row r="235" spans="1:16" x14ac:dyDescent="0.25">
      <c r="A235" s="3"/>
      <c r="B235" s="3"/>
      <c r="C235" s="13"/>
      <c r="D235" s="3"/>
      <c r="E235" s="13"/>
      <c r="F235" s="45"/>
      <c r="G235" s="13"/>
      <c r="H235" s="13"/>
      <c r="I235" s="3"/>
      <c r="J235" s="13"/>
      <c r="K235" s="51"/>
      <c r="L235" s="13"/>
      <c r="M235" s="13"/>
      <c r="N235" s="13"/>
      <c r="O235" s="30" t="str">
        <f>LEFT(Table1[[#This Row],[Phone]],3)</f>
        <v/>
      </c>
      <c r="P235" s="8">
        <f>IF(COUNTIF($B$8:B235,Table1[[#This Row],[Address]])&gt;1,1,0)</f>
        <v>0</v>
      </c>
    </row>
    <row r="236" spans="1:16" x14ac:dyDescent="0.25">
      <c r="A236" s="3"/>
      <c r="B236" s="3"/>
      <c r="C236" s="13"/>
      <c r="D236" s="3"/>
      <c r="E236" s="13"/>
      <c r="F236" s="45"/>
      <c r="G236" s="13"/>
      <c r="H236" s="13"/>
      <c r="I236" s="3"/>
      <c r="J236" s="13"/>
      <c r="K236" s="51"/>
      <c r="L236" s="13"/>
      <c r="M236" s="13"/>
      <c r="N236" s="13"/>
      <c r="O236" s="30" t="str">
        <f>LEFT(Table1[[#This Row],[Phone]],3)</f>
        <v/>
      </c>
      <c r="P236" s="8">
        <f>IF(COUNTIF($B$8:B236,Table1[[#This Row],[Address]])&gt;1,1,0)</f>
        <v>0</v>
      </c>
    </row>
    <row r="237" spans="1:16" x14ac:dyDescent="0.25">
      <c r="A237" s="3"/>
      <c r="B237" s="3"/>
      <c r="C237" s="13"/>
      <c r="D237" s="3"/>
      <c r="E237" s="13"/>
      <c r="F237" s="45"/>
      <c r="G237" s="13"/>
      <c r="H237" s="13"/>
      <c r="I237" s="3"/>
      <c r="J237" s="13"/>
      <c r="K237" s="51"/>
      <c r="L237" s="13"/>
      <c r="M237" s="13"/>
      <c r="N237" s="13"/>
      <c r="O237" s="30" t="str">
        <f>LEFT(Table1[[#This Row],[Phone]],3)</f>
        <v/>
      </c>
      <c r="P237" s="8">
        <f>IF(COUNTIF($B$8:B237,Table1[[#This Row],[Address]])&gt;1,1,0)</f>
        <v>0</v>
      </c>
    </row>
    <row r="238" spans="1:16" x14ac:dyDescent="0.25">
      <c r="A238" s="3"/>
      <c r="B238" s="3"/>
      <c r="C238" s="13"/>
      <c r="D238" s="3"/>
      <c r="E238" s="13"/>
      <c r="F238" s="45"/>
      <c r="G238" s="13"/>
      <c r="H238" s="13"/>
      <c r="I238" s="3"/>
      <c r="J238" s="13"/>
      <c r="K238" s="51"/>
      <c r="L238" s="13"/>
      <c r="M238" s="13"/>
      <c r="N238" s="13"/>
      <c r="O238" s="30" t="str">
        <f>LEFT(Table1[[#This Row],[Phone]],3)</f>
        <v/>
      </c>
      <c r="P238" s="8">
        <f>IF(COUNTIF($B$8:B238,Table1[[#This Row],[Address]])&gt;1,1,0)</f>
        <v>0</v>
      </c>
    </row>
    <row r="239" spans="1:16" x14ac:dyDescent="0.25">
      <c r="A239" s="3"/>
      <c r="B239" s="3"/>
      <c r="C239" s="13"/>
      <c r="D239" s="3"/>
      <c r="E239" s="13"/>
      <c r="F239" s="45"/>
      <c r="G239" s="13"/>
      <c r="H239" s="13"/>
      <c r="I239" s="3"/>
      <c r="J239" s="13"/>
      <c r="K239" s="51"/>
      <c r="L239" s="13"/>
      <c r="M239" s="13"/>
      <c r="N239" s="13"/>
      <c r="O239" s="30" t="str">
        <f>LEFT(Table1[[#This Row],[Phone]],3)</f>
        <v/>
      </c>
      <c r="P239" s="8">
        <f>IF(COUNTIF($B$8:B239,Table1[[#This Row],[Address]])&gt;1,1,0)</f>
        <v>0</v>
      </c>
    </row>
    <row r="240" spans="1:16" x14ac:dyDescent="0.25">
      <c r="A240" s="3"/>
      <c r="B240" s="3"/>
      <c r="C240" s="13"/>
      <c r="D240" s="3"/>
      <c r="E240" s="13"/>
      <c r="F240" s="45"/>
      <c r="G240" s="13"/>
      <c r="H240" s="13"/>
      <c r="I240" s="3"/>
      <c r="J240" s="13"/>
      <c r="K240" s="51"/>
      <c r="L240" s="13"/>
      <c r="M240" s="13"/>
      <c r="N240" s="13"/>
      <c r="O240" s="30" t="str">
        <f>LEFT(Table1[[#This Row],[Phone]],3)</f>
        <v/>
      </c>
      <c r="P240" s="8">
        <f>IF(COUNTIF($B$8:B240,Table1[[#This Row],[Address]])&gt;1,1,0)</f>
        <v>0</v>
      </c>
    </row>
    <row r="241" spans="1:16" x14ac:dyDescent="0.25">
      <c r="A241" s="3"/>
      <c r="B241" s="3"/>
      <c r="C241" s="13"/>
      <c r="D241" s="3"/>
      <c r="E241" s="13"/>
      <c r="F241" s="45"/>
      <c r="G241" s="13"/>
      <c r="H241" s="13"/>
      <c r="I241" s="3"/>
      <c r="J241" s="13"/>
      <c r="K241" s="51"/>
      <c r="L241" s="13"/>
      <c r="M241" s="13"/>
      <c r="N241" s="13"/>
      <c r="O241" s="30" t="str">
        <f>LEFT(Table1[[#This Row],[Phone]],3)</f>
        <v/>
      </c>
      <c r="P241" s="8">
        <f>IF(COUNTIF($B$8:B241,Table1[[#This Row],[Address]])&gt;1,1,0)</f>
        <v>0</v>
      </c>
    </row>
    <row r="242" spans="1:16" x14ac:dyDescent="0.25">
      <c r="A242" s="3"/>
      <c r="B242" s="3"/>
      <c r="C242" s="13"/>
      <c r="D242" s="3"/>
      <c r="E242" s="13"/>
      <c r="F242" s="45"/>
      <c r="G242" s="13"/>
      <c r="H242" s="13"/>
      <c r="I242" s="3"/>
      <c r="J242" s="13"/>
      <c r="K242" s="51"/>
      <c r="L242" s="13"/>
      <c r="M242" s="13"/>
      <c r="N242" s="13"/>
      <c r="O242" s="30" t="str">
        <f>LEFT(Table1[[#This Row],[Phone]],3)</f>
        <v/>
      </c>
      <c r="P242" s="8">
        <f>IF(COUNTIF($B$8:B242,Table1[[#This Row],[Address]])&gt;1,1,0)</f>
        <v>0</v>
      </c>
    </row>
    <row r="243" spans="1:16" x14ac:dyDescent="0.25">
      <c r="A243" s="3"/>
      <c r="B243" s="3"/>
      <c r="C243" s="13"/>
      <c r="D243" s="3"/>
      <c r="E243" s="13"/>
      <c r="F243" s="45"/>
      <c r="G243" s="13"/>
      <c r="H243" s="13"/>
      <c r="I243" s="3"/>
      <c r="J243" s="13"/>
      <c r="K243" s="51"/>
      <c r="L243" s="13"/>
      <c r="M243" s="13"/>
      <c r="N243" s="13"/>
      <c r="O243" s="30" t="str">
        <f>LEFT(Table1[[#This Row],[Phone]],3)</f>
        <v/>
      </c>
      <c r="P243" s="8">
        <f>IF(COUNTIF($B$8:B243,Table1[[#This Row],[Address]])&gt;1,1,0)</f>
        <v>0</v>
      </c>
    </row>
    <row r="244" spans="1:16" x14ac:dyDescent="0.25">
      <c r="A244" s="3"/>
      <c r="B244" s="3"/>
      <c r="C244" s="13"/>
      <c r="D244" s="3"/>
      <c r="E244" s="13"/>
      <c r="F244" s="45"/>
      <c r="G244" s="13"/>
      <c r="H244" s="13"/>
      <c r="I244" s="3"/>
      <c r="J244" s="13"/>
      <c r="K244" s="51"/>
      <c r="L244" s="13"/>
      <c r="M244" s="13"/>
      <c r="N244" s="13"/>
      <c r="O244" s="30" t="str">
        <f>LEFT(Table1[[#This Row],[Phone]],3)</f>
        <v/>
      </c>
      <c r="P244" s="8">
        <f>IF(COUNTIF($B$8:B244,Table1[[#This Row],[Address]])&gt;1,1,0)</f>
        <v>0</v>
      </c>
    </row>
    <row r="245" spans="1:16" x14ac:dyDescent="0.25">
      <c r="A245" s="3"/>
      <c r="B245" s="3"/>
      <c r="C245" s="13"/>
      <c r="D245" s="3"/>
      <c r="E245" s="13"/>
      <c r="F245" s="45"/>
      <c r="G245" s="13"/>
      <c r="H245" s="13"/>
      <c r="I245" s="3"/>
      <c r="J245" s="13"/>
      <c r="K245" s="51"/>
      <c r="L245" s="13"/>
      <c r="M245" s="13"/>
      <c r="N245" s="13"/>
      <c r="O245" s="30" t="str">
        <f>LEFT(Table1[[#This Row],[Phone]],3)</f>
        <v/>
      </c>
      <c r="P245" s="8">
        <f>IF(COUNTIF($B$8:B245,Table1[[#This Row],[Address]])&gt;1,1,0)</f>
        <v>0</v>
      </c>
    </row>
    <row r="246" spans="1:16" x14ac:dyDescent="0.25">
      <c r="A246" s="3"/>
      <c r="B246" s="3"/>
      <c r="C246" s="13"/>
      <c r="D246" s="3"/>
      <c r="E246" s="13"/>
      <c r="F246" s="45"/>
      <c r="G246" s="13"/>
      <c r="H246" s="13"/>
      <c r="I246" s="3"/>
      <c r="J246" s="13"/>
      <c r="K246" s="51"/>
      <c r="L246" s="13"/>
      <c r="M246" s="13"/>
      <c r="N246" s="13"/>
      <c r="O246" s="30" t="str">
        <f>LEFT(Table1[[#This Row],[Phone]],3)</f>
        <v/>
      </c>
      <c r="P246" s="8">
        <f>IF(COUNTIF($B$8:B246,Table1[[#This Row],[Address]])&gt;1,1,0)</f>
        <v>0</v>
      </c>
    </row>
    <row r="247" spans="1:16" x14ac:dyDescent="0.25">
      <c r="A247" s="3"/>
      <c r="B247" s="3"/>
      <c r="C247" s="13"/>
      <c r="D247" s="3"/>
      <c r="E247" s="13"/>
      <c r="F247" s="45"/>
      <c r="G247" s="13"/>
      <c r="H247" s="13"/>
      <c r="I247" s="3"/>
      <c r="J247" s="13"/>
      <c r="K247" s="51"/>
      <c r="L247" s="13"/>
      <c r="M247" s="13"/>
      <c r="N247" s="13"/>
      <c r="O247" s="30" t="str">
        <f>LEFT(Table1[[#This Row],[Phone]],3)</f>
        <v/>
      </c>
      <c r="P247" s="8">
        <f>IF(COUNTIF($B$8:B247,Table1[[#This Row],[Address]])&gt;1,1,0)</f>
        <v>0</v>
      </c>
    </row>
    <row r="248" spans="1:16" x14ac:dyDescent="0.25">
      <c r="A248" s="3"/>
      <c r="B248" s="3"/>
      <c r="C248" s="13"/>
      <c r="D248" s="3"/>
      <c r="E248" s="13"/>
      <c r="F248" s="45"/>
      <c r="G248" s="13"/>
      <c r="H248" s="13"/>
      <c r="I248" s="3"/>
      <c r="J248" s="13"/>
      <c r="K248" s="51"/>
      <c r="L248" s="13"/>
      <c r="M248" s="13"/>
      <c r="N248" s="13"/>
      <c r="O248" s="30" t="str">
        <f>LEFT(Table1[[#This Row],[Phone]],3)</f>
        <v/>
      </c>
      <c r="P248" s="8">
        <f>IF(COUNTIF($B$8:B248,Table1[[#This Row],[Address]])&gt;1,1,0)</f>
        <v>0</v>
      </c>
    </row>
    <row r="249" spans="1:16" x14ac:dyDescent="0.25">
      <c r="A249" s="3"/>
      <c r="B249" s="3"/>
      <c r="C249" s="13"/>
      <c r="D249" s="3"/>
      <c r="E249" s="13"/>
      <c r="F249" s="45"/>
      <c r="G249" s="13"/>
      <c r="H249" s="13"/>
      <c r="I249" s="3"/>
      <c r="J249" s="13"/>
      <c r="K249" s="51"/>
      <c r="L249" s="13"/>
      <c r="M249" s="13"/>
      <c r="N249" s="13"/>
      <c r="O249" s="30" t="str">
        <f>LEFT(Table1[[#This Row],[Phone]],3)</f>
        <v/>
      </c>
      <c r="P249" s="8">
        <f>IF(COUNTIF($B$8:B249,Table1[[#This Row],[Address]])&gt;1,1,0)</f>
        <v>0</v>
      </c>
    </row>
    <row r="250" spans="1:16" x14ac:dyDescent="0.25">
      <c r="A250" s="3"/>
      <c r="B250" s="3"/>
      <c r="C250" s="13"/>
      <c r="D250" s="3"/>
      <c r="E250" s="13"/>
      <c r="F250" s="45"/>
      <c r="G250" s="13"/>
      <c r="H250" s="13"/>
      <c r="I250" s="3"/>
      <c r="J250" s="13"/>
      <c r="K250" s="51"/>
      <c r="L250" s="13"/>
      <c r="M250" s="13"/>
      <c r="N250" s="13"/>
      <c r="O250" s="30" t="str">
        <f>LEFT(Table1[[#This Row],[Phone]],3)</f>
        <v/>
      </c>
      <c r="P250" s="8">
        <f>IF(COUNTIF($B$8:B250,Table1[[#This Row],[Address]])&gt;1,1,0)</f>
        <v>0</v>
      </c>
    </row>
    <row r="251" spans="1:16" x14ac:dyDescent="0.25">
      <c r="A251" s="3"/>
      <c r="B251" s="3"/>
      <c r="C251" s="13"/>
      <c r="D251" s="3"/>
      <c r="E251" s="13"/>
      <c r="F251" s="45"/>
      <c r="G251" s="13"/>
      <c r="H251" s="13"/>
      <c r="I251" s="3"/>
      <c r="J251" s="13"/>
      <c r="K251" s="51"/>
      <c r="L251" s="13"/>
      <c r="M251" s="13"/>
      <c r="N251" s="13"/>
      <c r="O251" s="30" t="str">
        <f>LEFT(Table1[[#This Row],[Phone]],3)</f>
        <v/>
      </c>
      <c r="P251" s="8">
        <f>IF(COUNTIF($B$8:B251,Table1[[#This Row],[Address]])&gt;1,1,0)</f>
        <v>0</v>
      </c>
    </row>
    <row r="252" spans="1:16" x14ac:dyDescent="0.25">
      <c r="A252" s="3"/>
      <c r="B252" s="3"/>
      <c r="C252" s="13"/>
      <c r="D252" s="3"/>
      <c r="E252" s="13"/>
      <c r="F252" s="45"/>
      <c r="G252" s="13"/>
      <c r="H252" s="13"/>
      <c r="I252" s="3"/>
      <c r="J252" s="13"/>
      <c r="K252" s="51"/>
      <c r="L252" s="13"/>
      <c r="M252" s="13"/>
      <c r="N252" s="13"/>
      <c r="O252" s="30" t="str">
        <f>LEFT(Table1[[#This Row],[Phone]],3)</f>
        <v/>
      </c>
      <c r="P252" s="8">
        <f>IF(COUNTIF($B$8:B252,Table1[[#This Row],[Address]])&gt;1,1,0)</f>
        <v>0</v>
      </c>
    </row>
    <row r="253" spans="1:16" x14ac:dyDescent="0.25">
      <c r="A253" s="3"/>
      <c r="B253" s="3"/>
      <c r="C253" s="13"/>
      <c r="D253" s="3"/>
      <c r="E253" s="13"/>
      <c r="F253" s="45"/>
      <c r="G253" s="13"/>
      <c r="H253" s="13"/>
      <c r="I253" s="3"/>
      <c r="J253" s="13"/>
      <c r="K253" s="51"/>
      <c r="L253" s="13"/>
      <c r="M253" s="13"/>
      <c r="N253" s="13"/>
      <c r="O253" s="30" t="str">
        <f>LEFT(Table1[[#This Row],[Phone]],3)</f>
        <v/>
      </c>
      <c r="P253" s="8">
        <f>IF(COUNTIF($B$8:B253,Table1[[#This Row],[Address]])&gt;1,1,0)</f>
        <v>0</v>
      </c>
    </row>
    <row r="254" spans="1:16" x14ac:dyDescent="0.25">
      <c r="A254" s="3"/>
      <c r="B254" s="3"/>
      <c r="C254" s="13"/>
      <c r="D254" s="3"/>
      <c r="E254" s="13"/>
      <c r="F254" s="45"/>
      <c r="G254" s="13"/>
      <c r="H254" s="13"/>
      <c r="I254" s="3"/>
      <c r="J254" s="13"/>
      <c r="K254" s="51"/>
      <c r="L254" s="13"/>
      <c r="M254" s="13"/>
      <c r="N254" s="13"/>
      <c r="O254" s="30" t="str">
        <f>LEFT(Table1[[#This Row],[Phone]],3)</f>
        <v/>
      </c>
      <c r="P254" s="8">
        <f>IF(COUNTIF($B$8:B254,Table1[[#This Row],[Address]])&gt;1,1,0)</f>
        <v>0</v>
      </c>
    </row>
    <row r="255" spans="1:16" x14ac:dyDescent="0.25">
      <c r="A255" s="3"/>
      <c r="B255" s="3"/>
      <c r="C255" s="13"/>
      <c r="D255" s="3"/>
      <c r="E255" s="13"/>
      <c r="F255" s="45"/>
      <c r="G255" s="13"/>
      <c r="H255" s="13"/>
      <c r="I255" s="3"/>
      <c r="J255" s="13"/>
      <c r="K255" s="51"/>
      <c r="L255" s="13"/>
      <c r="M255" s="13"/>
      <c r="N255" s="13"/>
      <c r="O255" s="30" t="str">
        <f>LEFT(Table1[[#This Row],[Phone]],3)</f>
        <v/>
      </c>
      <c r="P255" s="8">
        <f>IF(COUNTIF($B$8:B255,Table1[[#This Row],[Address]])&gt;1,1,0)</f>
        <v>0</v>
      </c>
    </row>
    <row r="256" spans="1:16" x14ac:dyDescent="0.25">
      <c r="A256" s="3"/>
      <c r="B256" s="3"/>
      <c r="C256" s="13"/>
      <c r="D256" s="3"/>
      <c r="E256" s="13"/>
      <c r="F256" s="45"/>
      <c r="G256" s="13"/>
      <c r="H256" s="13"/>
      <c r="I256" s="3"/>
      <c r="J256" s="13"/>
      <c r="K256" s="51"/>
      <c r="L256" s="13"/>
      <c r="M256" s="13"/>
      <c r="N256" s="13"/>
      <c r="O256" s="30" t="str">
        <f>LEFT(Table1[[#This Row],[Phone]],3)</f>
        <v/>
      </c>
      <c r="P256" s="8">
        <f>IF(COUNTIF($B$8:B256,Table1[[#This Row],[Address]])&gt;1,1,0)</f>
        <v>0</v>
      </c>
    </row>
    <row r="257" spans="1:16" x14ac:dyDescent="0.25">
      <c r="A257" s="3"/>
      <c r="B257" s="3"/>
      <c r="C257" s="13"/>
      <c r="D257" s="3"/>
      <c r="E257" s="13"/>
      <c r="F257" s="45"/>
      <c r="G257" s="13"/>
      <c r="H257" s="13"/>
      <c r="I257" s="3"/>
      <c r="J257" s="13"/>
      <c r="K257" s="51"/>
      <c r="L257" s="13"/>
      <c r="M257" s="13"/>
      <c r="N257" s="13"/>
      <c r="O257" s="30" t="str">
        <f>LEFT(Table1[[#This Row],[Phone]],3)</f>
        <v/>
      </c>
      <c r="P257" s="8">
        <f>IF(COUNTIF($B$8:B257,Table1[[#This Row],[Address]])&gt;1,1,0)</f>
        <v>0</v>
      </c>
    </row>
    <row r="258" spans="1:16" x14ac:dyDescent="0.25">
      <c r="A258" s="3"/>
      <c r="B258" s="3"/>
      <c r="C258" s="13"/>
      <c r="D258" s="3"/>
      <c r="E258" s="13"/>
      <c r="F258" s="45"/>
      <c r="G258" s="13"/>
      <c r="H258" s="13"/>
      <c r="I258" s="3"/>
      <c r="J258" s="13"/>
      <c r="K258" s="51"/>
      <c r="L258" s="13"/>
      <c r="M258" s="13"/>
      <c r="N258" s="13"/>
      <c r="O258" s="30" t="str">
        <f>LEFT(Table1[[#This Row],[Phone]],3)</f>
        <v/>
      </c>
      <c r="P258" s="8">
        <f>IF(COUNTIF($B$8:B258,Table1[[#This Row],[Address]])&gt;1,1,0)</f>
        <v>0</v>
      </c>
    </row>
    <row r="259" spans="1:16" x14ac:dyDescent="0.25">
      <c r="A259" s="3"/>
      <c r="B259" s="3"/>
      <c r="C259" s="13"/>
      <c r="D259" s="3"/>
      <c r="E259" s="13"/>
      <c r="F259" s="45"/>
      <c r="G259" s="13"/>
      <c r="H259" s="13"/>
      <c r="I259" s="3"/>
      <c r="J259" s="13"/>
      <c r="K259" s="51"/>
      <c r="L259" s="13"/>
      <c r="M259" s="13"/>
      <c r="N259" s="13"/>
      <c r="O259" s="30" t="str">
        <f>LEFT(Table1[[#This Row],[Phone]],3)</f>
        <v/>
      </c>
      <c r="P259" s="8">
        <f>IF(COUNTIF($B$8:B259,Table1[[#This Row],[Address]])&gt;1,1,0)</f>
        <v>0</v>
      </c>
    </row>
    <row r="260" spans="1:16" x14ac:dyDescent="0.25">
      <c r="A260" s="3"/>
      <c r="B260" s="3"/>
      <c r="C260" s="13"/>
      <c r="D260" s="3"/>
      <c r="E260" s="13"/>
      <c r="F260" s="45"/>
      <c r="G260" s="13"/>
      <c r="H260" s="13"/>
      <c r="I260" s="3"/>
      <c r="J260" s="13"/>
      <c r="K260" s="51"/>
      <c r="L260" s="13"/>
      <c r="M260" s="13"/>
      <c r="N260" s="13"/>
      <c r="O260" s="30" t="str">
        <f>LEFT(Table1[[#This Row],[Phone]],3)</f>
        <v/>
      </c>
      <c r="P260" s="8">
        <f>IF(COUNTIF($B$8:B260,Table1[[#This Row],[Address]])&gt;1,1,0)</f>
        <v>0</v>
      </c>
    </row>
    <row r="261" spans="1:16" x14ac:dyDescent="0.25">
      <c r="A261" s="3"/>
      <c r="B261" s="3"/>
      <c r="C261" s="13"/>
      <c r="D261" s="3"/>
      <c r="E261" s="13"/>
      <c r="F261" s="45"/>
      <c r="G261" s="13"/>
      <c r="H261" s="13"/>
      <c r="I261" s="3"/>
      <c r="J261" s="13"/>
      <c r="K261" s="51"/>
      <c r="L261" s="13"/>
      <c r="M261" s="13"/>
      <c r="N261" s="13"/>
      <c r="O261" s="30" t="str">
        <f>LEFT(Table1[[#This Row],[Phone]],3)</f>
        <v/>
      </c>
      <c r="P261" s="8">
        <f>IF(COUNTIF($B$8:B261,Table1[[#This Row],[Address]])&gt;1,1,0)</f>
        <v>0</v>
      </c>
    </row>
    <row r="262" spans="1:16" x14ac:dyDescent="0.25">
      <c r="A262" s="3"/>
      <c r="B262" s="3"/>
      <c r="C262" s="13"/>
      <c r="D262" s="3"/>
      <c r="E262" s="13"/>
      <c r="F262" s="45"/>
      <c r="G262" s="13"/>
      <c r="H262" s="13"/>
      <c r="I262" s="3"/>
      <c r="J262" s="13"/>
      <c r="K262" s="51"/>
      <c r="L262" s="13"/>
      <c r="M262" s="13"/>
      <c r="N262" s="13"/>
      <c r="O262" s="30" t="str">
        <f>LEFT(Table1[[#This Row],[Phone]],3)</f>
        <v/>
      </c>
      <c r="P262" s="8">
        <f>IF(COUNTIF($B$8:B262,Table1[[#This Row],[Address]])&gt;1,1,0)</f>
        <v>0</v>
      </c>
    </row>
    <row r="263" spans="1:16" x14ac:dyDescent="0.25">
      <c r="A263" s="3"/>
      <c r="B263" s="3"/>
      <c r="C263" s="13"/>
      <c r="D263" s="3"/>
      <c r="E263" s="13"/>
      <c r="F263" s="45"/>
      <c r="G263" s="13"/>
      <c r="H263" s="13"/>
      <c r="I263" s="3"/>
      <c r="J263" s="13"/>
      <c r="K263" s="51"/>
      <c r="L263" s="13"/>
      <c r="M263" s="13"/>
      <c r="N263" s="13"/>
      <c r="O263" s="30" t="str">
        <f>LEFT(Table1[[#This Row],[Phone]],3)</f>
        <v/>
      </c>
      <c r="P263" s="8">
        <f>IF(COUNTIF($B$8:B263,Table1[[#This Row],[Address]])&gt;1,1,0)</f>
        <v>0</v>
      </c>
    </row>
    <row r="264" spans="1:16" x14ac:dyDescent="0.25">
      <c r="A264" s="3"/>
      <c r="B264" s="3"/>
      <c r="C264" s="13"/>
      <c r="D264" s="3"/>
      <c r="E264" s="13"/>
      <c r="F264" s="45"/>
      <c r="G264" s="13"/>
      <c r="H264" s="13"/>
      <c r="I264" s="3"/>
      <c r="J264" s="13"/>
      <c r="K264" s="51"/>
      <c r="L264" s="13"/>
      <c r="M264" s="13"/>
      <c r="N264" s="13"/>
      <c r="O264" s="30" t="str">
        <f>LEFT(Table1[[#This Row],[Phone]],3)</f>
        <v/>
      </c>
      <c r="P264" s="8">
        <f>IF(COUNTIF($B$8:B264,Table1[[#This Row],[Address]])&gt;1,1,0)</f>
        <v>0</v>
      </c>
    </row>
    <row r="265" spans="1:16" x14ac:dyDescent="0.25">
      <c r="A265" s="3"/>
      <c r="B265" s="3"/>
      <c r="C265" s="13"/>
      <c r="D265" s="3"/>
      <c r="E265" s="13"/>
      <c r="F265" s="45"/>
      <c r="G265" s="13"/>
      <c r="H265" s="13"/>
      <c r="I265" s="3"/>
      <c r="J265" s="13"/>
      <c r="K265" s="51"/>
      <c r="L265" s="13"/>
      <c r="M265" s="13"/>
      <c r="N265" s="13"/>
      <c r="O265" s="30" t="str">
        <f>LEFT(Table1[[#This Row],[Phone]],3)</f>
        <v/>
      </c>
      <c r="P265" s="8">
        <f>IF(COUNTIF($B$8:B265,Table1[[#This Row],[Address]])&gt;1,1,0)</f>
        <v>0</v>
      </c>
    </row>
    <row r="266" spans="1:16" x14ac:dyDescent="0.25">
      <c r="A266" s="3"/>
      <c r="B266" s="3"/>
      <c r="C266" s="13"/>
      <c r="D266" s="3"/>
      <c r="E266" s="13"/>
      <c r="F266" s="45"/>
      <c r="G266" s="13"/>
      <c r="H266" s="13"/>
      <c r="I266" s="3"/>
      <c r="J266" s="13"/>
      <c r="K266" s="51"/>
      <c r="L266" s="13"/>
      <c r="M266" s="13"/>
      <c r="N266" s="13"/>
      <c r="O266" s="30" t="str">
        <f>LEFT(Table1[[#This Row],[Phone]],3)</f>
        <v/>
      </c>
      <c r="P266" s="8">
        <f>IF(COUNTIF($B$8:B266,Table1[[#This Row],[Address]])&gt;1,1,0)</f>
        <v>0</v>
      </c>
    </row>
    <row r="267" spans="1:16" x14ac:dyDescent="0.25">
      <c r="A267" s="3"/>
      <c r="B267" s="3"/>
      <c r="C267" s="13"/>
      <c r="D267" s="3"/>
      <c r="E267" s="13"/>
      <c r="F267" s="45"/>
      <c r="G267" s="13"/>
      <c r="H267" s="13"/>
      <c r="I267" s="3"/>
      <c r="J267" s="13"/>
      <c r="K267" s="51"/>
      <c r="L267" s="13"/>
      <c r="M267" s="13"/>
      <c r="N267" s="13"/>
      <c r="O267" s="30" t="str">
        <f>LEFT(Table1[[#This Row],[Phone]],3)</f>
        <v/>
      </c>
      <c r="P267" s="8">
        <f>IF(COUNTIF($B$8:B267,Table1[[#This Row],[Address]])&gt;1,1,0)</f>
        <v>0</v>
      </c>
    </row>
    <row r="268" spans="1:16" x14ac:dyDescent="0.25">
      <c r="A268" s="3"/>
      <c r="B268" s="3"/>
      <c r="C268" s="13"/>
      <c r="D268" s="3"/>
      <c r="E268" s="13"/>
      <c r="F268" s="45"/>
      <c r="G268" s="13"/>
      <c r="H268" s="13"/>
      <c r="I268" s="3"/>
      <c r="J268" s="13"/>
      <c r="K268" s="51"/>
      <c r="L268" s="13"/>
      <c r="M268" s="13"/>
      <c r="N268" s="13"/>
      <c r="O268" s="30" t="str">
        <f>LEFT(Table1[[#This Row],[Phone]],3)</f>
        <v/>
      </c>
      <c r="P268" s="8">
        <f>IF(COUNTIF($B$8:B268,Table1[[#This Row],[Address]])&gt;1,1,0)</f>
        <v>0</v>
      </c>
    </row>
    <row r="269" spans="1:16" x14ac:dyDescent="0.25">
      <c r="A269" s="3"/>
      <c r="B269" s="3"/>
      <c r="C269" s="13"/>
      <c r="D269" s="3"/>
      <c r="E269" s="13"/>
      <c r="F269" s="45"/>
      <c r="G269" s="13"/>
      <c r="H269" s="13"/>
      <c r="I269" s="3"/>
      <c r="J269" s="13"/>
      <c r="K269" s="51"/>
      <c r="L269" s="13"/>
      <c r="M269" s="13"/>
      <c r="N269" s="13"/>
      <c r="O269" s="30" t="str">
        <f>LEFT(Table1[[#This Row],[Phone]],3)</f>
        <v/>
      </c>
      <c r="P269" s="8">
        <f>IF(COUNTIF($B$8:B269,Table1[[#This Row],[Address]])&gt;1,1,0)</f>
        <v>0</v>
      </c>
    </row>
    <row r="270" spans="1:16" x14ac:dyDescent="0.25">
      <c r="A270" s="3"/>
      <c r="B270" s="3"/>
      <c r="C270" s="13"/>
      <c r="D270" s="3"/>
      <c r="E270" s="13"/>
      <c r="F270" s="45"/>
      <c r="G270" s="13"/>
      <c r="H270" s="13"/>
      <c r="I270" s="3"/>
      <c r="J270" s="13"/>
      <c r="K270" s="51"/>
      <c r="L270" s="13"/>
      <c r="M270" s="13"/>
      <c r="N270" s="13"/>
      <c r="O270" s="30" t="str">
        <f>LEFT(Table1[[#This Row],[Phone]],3)</f>
        <v/>
      </c>
      <c r="P270" s="8">
        <f>IF(COUNTIF($B$8:B270,Table1[[#This Row],[Address]])&gt;1,1,0)</f>
        <v>0</v>
      </c>
    </row>
    <row r="271" spans="1:16" x14ac:dyDescent="0.25">
      <c r="A271" s="3"/>
      <c r="B271" s="3"/>
      <c r="C271" s="13"/>
      <c r="D271" s="3"/>
      <c r="E271" s="13"/>
      <c r="F271" s="45"/>
      <c r="G271" s="13"/>
      <c r="H271" s="13"/>
      <c r="I271" s="3"/>
      <c r="J271" s="13"/>
      <c r="K271" s="51"/>
      <c r="L271" s="13"/>
      <c r="M271" s="13"/>
      <c r="N271" s="13"/>
      <c r="O271" s="30" t="str">
        <f>LEFT(Table1[[#This Row],[Phone]],3)</f>
        <v/>
      </c>
      <c r="P271" s="8">
        <f>IF(COUNTIF($B$8:B271,Table1[[#This Row],[Address]])&gt;1,1,0)</f>
        <v>0</v>
      </c>
    </row>
    <row r="272" spans="1:16" x14ac:dyDescent="0.25">
      <c r="A272" s="3"/>
      <c r="B272" s="3"/>
      <c r="C272" s="13"/>
      <c r="D272" s="3"/>
      <c r="E272" s="13"/>
      <c r="F272" s="45"/>
      <c r="G272" s="13"/>
      <c r="H272" s="13"/>
      <c r="I272" s="3"/>
      <c r="J272" s="13"/>
      <c r="K272" s="51"/>
      <c r="L272" s="13"/>
      <c r="M272" s="13"/>
      <c r="N272" s="13"/>
      <c r="O272" s="30" t="str">
        <f>LEFT(Table1[[#This Row],[Phone]],3)</f>
        <v/>
      </c>
      <c r="P272" s="8">
        <f>IF(COUNTIF($B$8:B272,Table1[[#This Row],[Address]])&gt;1,1,0)</f>
        <v>0</v>
      </c>
    </row>
    <row r="273" spans="1:16" x14ac:dyDescent="0.25">
      <c r="A273" s="3"/>
      <c r="B273" s="3"/>
      <c r="C273" s="13"/>
      <c r="D273" s="3"/>
      <c r="E273" s="13"/>
      <c r="F273" s="45"/>
      <c r="G273" s="13"/>
      <c r="H273" s="13"/>
      <c r="I273" s="3"/>
      <c r="J273" s="13"/>
      <c r="K273" s="51"/>
      <c r="L273" s="13"/>
      <c r="M273" s="13"/>
      <c r="N273" s="13"/>
      <c r="O273" s="30" t="str">
        <f>LEFT(Table1[[#This Row],[Phone]],3)</f>
        <v/>
      </c>
      <c r="P273" s="8">
        <f>IF(COUNTIF($B$8:B273,Table1[[#This Row],[Address]])&gt;1,1,0)</f>
        <v>0</v>
      </c>
    </row>
    <row r="274" spans="1:16" x14ac:dyDescent="0.25">
      <c r="A274" s="3"/>
      <c r="B274" s="3"/>
      <c r="C274" s="13"/>
      <c r="D274" s="3"/>
      <c r="E274" s="13"/>
      <c r="F274" s="45"/>
      <c r="G274" s="13"/>
      <c r="H274" s="13"/>
      <c r="I274" s="3"/>
      <c r="J274" s="13"/>
      <c r="K274" s="51"/>
      <c r="L274" s="13"/>
      <c r="M274" s="13"/>
      <c r="N274" s="13"/>
      <c r="O274" s="30" t="str">
        <f>LEFT(Table1[[#This Row],[Phone]],3)</f>
        <v/>
      </c>
      <c r="P274" s="8">
        <f>IF(COUNTIF($B$8:B274,Table1[[#This Row],[Address]])&gt;1,1,0)</f>
        <v>0</v>
      </c>
    </row>
    <row r="275" spans="1:16" x14ac:dyDescent="0.25">
      <c r="A275" s="3"/>
      <c r="B275" s="3"/>
      <c r="C275" s="13"/>
      <c r="D275" s="3"/>
      <c r="E275" s="13"/>
      <c r="F275" s="45"/>
      <c r="G275" s="13"/>
      <c r="H275" s="13"/>
      <c r="I275" s="3"/>
      <c r="J275" s="13"/>
      <c r="K275" s="51"/>
      <c r="L275" s="13"/>
      <c r="M275" s="13"/>
      <c r="N275" s="13"/>
      <c r="O275" s="30" t="str">
        <f>LEFT(Table1[[#This Row],[Phone]],3)</f>
        <v/>
      </c>
      <c r="P275" s="8">
        <f>IF(COUNTIF($B$8:B275,Table1[[#This Row],[Address]])&gt;1,1,0)</f>
        <v>0</v>
      </c>
    </row>
    <row r="276" spans="1:16" x14ac:dyDescent="0.25">
      <c r="A276" s="3"/>
      <c r="B276" s="3"/>
      <c r="C276" s="13"/>
      <c r="D276" s="3"/>
      <c r="E276" s="13"/>
      <c r="F276" s="45"/>
      <c r="G276" s="13"/>
      <c r="H276" s="13"/>
      <c r="I276" s="3"/>
      <c r="J276" s="13"/>
      <c r="K276" s="51"/>
      <c r="L276" s="13"/>
      <c r="M276" s="13"/>
      <c r="N276" s="13"/>
      <c r="O276" s="30" t="str">
        <f>LEFT(Table1[[#This Row],[Phone]],3)</f>
        <v/>
      </c>
      <c r="P276" s="8">
        <f>IF(COUNTIF($B$8:B276,Table1[[#This Row],[Address]])&gt;1,1,0)</f>
        <v>0</v>
      </c>
    </row>
    <row r="277" spans="1:16" x14ac:dyDescent="0.25">
      <c r="A277" s="3"/>
      <c r="B277" s="3"/>
      <c r="C277" s="13"/>
      <c r="D277" s="3"/>
      <c r="E277" s="13"/>
      <c r="F277" s="45"/>
      <c r="G277" s="13"/>
      <c r="H277" s="13"/>
      <c r="I277" s="3"/>
      <c r="J277" s="13"/>
      <c r="K277" s="51"/>
      <c r="L277" s="13"/>
      <c r="M277" s="13"/>
      <c r="N277" s="13"/>
      <c r="O277" s="30" t="str">
        <f>LEFT(Table1[[#This Row],[Phone]],3)</f>
        <v/>
      </c>
      <c r="P277" s="8">
        <f>IF(COUNTIF($B$8:B277,Table1[[#This Row],[Address]])&gt;1,1,0)</f>
        <v>0</v>
      </c>
    </row>
    <row r="278" spans="1:16" x14ac:dyDescent="0.25">
      <c r="A278" s="3"/>
      <c r="B278" s="3"/>
      <c r="C278" s="13"/>
      <c r="D278" s="3"/>
      <c r="E278" s="13"/>
      <c r="F278" s="45"/>
      <c r="G278" s="13"/>
      <c r="H278" s="13"/>
      <c r="I278" s="3"/>
      <c r="J278" s="13"/>
      <c r="K278" s="51"/>
      <c r="L278" s="13"/>
      <c r="M278" s="13"/>
      <c r="N278" s="13"/>
      <c r="O278" s="30" t="str">
        <f>LEFT(Table1[[#This Row],[Phone]],3)</f>
        <v/>
      </c>
      <c r="P278" s="8">
        <f>IF(COUNTIF($B$8:B278,Table1[[#This Row],[Address]])&gt;1,1,0)</f>
        <v>0</v>
      </c>
    </row>
    <row r="279" spans="1:16" x14ac:dyDescent="0.25">
      <c r="A279" s="3"/>
      <c r="B279" s="3"/>
      <c r="C279" s="13"/>
      <c r="D279" s="3"/>
      <c r="E279" s="13"/>
      <c r="F279" s="45"/>
      <c r="G279" s="13"/>
      <c r="H279" s="13"/>
      <c r="I279" s="3"/>
      <c r="J279" s="13"/>
      <c r="K279" s="51"/>
      <c r="L279" s="13"/>
      <c r="M279" s="13"/>
      <c r="N279" s="13"/>
      <c r="O279" s="30" t="str">
        <f>LEFT(Table1[[#This Row],[Phone]],3)</f>
        <v/>
      </c>
      <c r="P279" s="8">
        <f>IF(COUNTIF($B$8:B279,Table1[[#This Row],[Address]])&gt;1,1,0)</f>
        <v>0</v>
      </c>
    </row>
    <row r="280" spans="1:16" x14ac:dyDescent="0.25">
      <c r="A280" s="3"/>
      <c r="B280" s="3"/>
      <c r="C280" s="13"/>
      <c r="D280" s="3"/>
      <c r="E280" s="13"/>
      <c r="F280" s="45"/>
      <c r="G280" s="13"/>
      <c r="H280" s="13"/>
      <c r="I280" s="3"/>
      <c r="J280" s="13"/>
      <c r="K280" s="51"/>
      <c r="L280" s="13"/>
      <c r="M280" s="13"/>
      <c r="N280" s="13"/>
      <c r="O280" s="30" t="str">
        <f>LEFT(Table1[[#This Row],[Phone]],3)</f>
        <v/>
      </c>
      <c r="P280" s="8">
        <f>IF(COUNTIF($B$8:B280,Table1[[#This Row],[Address]])&gt;1,1,0)</f>
        <v>0</v>
      </c>
    </row>
    <row r="281" spans="1:16" x14ac:dyDescent="0.25">
      <c r="A281" s="3"/>
      <c r="B281" s="3"/>
      <c r="C281" s="13"/>
      <c r="D281" s="3"/>
      <c r="E281" s="13"/>
      <c r="F281" s="45"/>
      <c r="G281" s="13"/>
      <c r="H281" s="13"/>
      <c r="I281" s="3"/>
      <c r="J281" s="13"/>
      <c r="K281" s="51"/>
      <c r="L281" s="13"/>
      <c r="M281" s="13"/>
      <c r="N281" s="13"/>
      <c r="O281" s="30" t="str">
        <f>LEFT(Table1[[#This Row],[Phone]],3)</f>
        <v/>
      </c>
      <c r="P281" s="8">
        <f>IF(COUNTIF($B$8:B281,Table1[[#This Row],[Address]])&gt;1,1,0)</f>
        <v>0</v>
      </c>
    </row>
    <row r="282" spans="1:16" x14ac:dyDescent="0.25">
      <c r="A282" s="3"/>
      <c r="B282" s="3"/>
      <c r="C282" s="13"/>
      <c r="D282" s="3"/>
      <c r="E282" s="13"/>
      <c r="F282" s="45"/>
      <c r="G282" s="13"/>
      <c r="H282" s="13"/>
      <c r="I282" s="3"/>
      <c r="J282" s="13"/>
      <c r="K282" s="51"/>
      <c r="L282" s="13"/>
      <c r="M282" s="13"/>
      <c r="N282" s="13"/>
      <c r="O282" s="30" t="str">
        <f>LEFT(Table1[[#This Row],[Phone]],3)</f>
        <v/>
      </c>
      <c r="P282" s="8">
        <f>IF(COUNTIF($B$8:B282,Table1[[#This Row],[Address]])&gt;1,1,0)</f>
        <v>0</v>
      </c>
    </row>
    <row r="283" spans="1:16" x14ac:dyDescent="0.25">
      <c r="A283" s="3"/>
      <c r="B283" s="3"/>
      <c r="C283" s="13"/>
      <c r="D283" s="3"/>
      <c r="E283" s="13"/>
      <c r="F283" s="45"/>
      <c r="G283" s="13"/>
      <c r="H283" s="13"/>
      <c r="I283" s="3"/>
      <c r="J283" s="13"/>
      <c r="K283" s="51"/>
      <c r="L283" s="13"/>
      <c r="M283" s="13"/>
      <c r="N283" s="13"/>
      <c r="O283" s="30" t="str">
        <f>LEFT(Table1[[#This Row],[Phone]],3)</f>
        <v/>
      </c>
      <c r="P283" s="8">
        <f>IF(COUNTIF($B$8:B283,Table1[[#This Row],[Address]])&gt;1,1,0)</f>
        <v>0</v>
      </c>
    </row>
    <row r="284" spans="1:16" x14ac:dyDescent="0.25">
      <c r="A284" s="3"/>
      <c r="B284" s="3"/>
      <c r="C284" s="13"/>
      <c r="D284" s="3"/>
      <c r="E284" s="13"/>
      <c r="F284" s="45"/>
      <c r="G284" s="13"/>
      <c r="H284" s="13"/>
      <c r="I284" s="3"/>
      <c r="J284" s="13"/>
      <c r="K284" s="51"/>
      <c r="L284" s="13"/>
      <c r="M284" s="13"/>
      <c r="N284" s="13"/>
      <c r="O284" s="30" t="str">
        <f>LEFT(Table1[[#This Row],[Phone]],3)</f>
        <v/>
      </c>
      <c r="P284" s="8">
        <f>IF(COUNTIF($B$8:B284,Table1[[#This Row],[Address]])&gt;1,1,0)</f>
        <v>0</v>
      </c>
    </row>
    <row r="285" spans="1:16" x14ac:dyDescent="0.25">
      <c r="A285" s="3"/>
      <c r="B285" s="3"/>
      <c r="C285" s="13"/>
      <c r="D285" s="3"/>
      <c r="E285" s="13"/>
      <c r="F285" s="45"/>
      <c r="G285" s="13"/>
      <c r="H285" s="13"/>
      <c r="I285" s="3"/>
      <c r="J285" s="13"/>
      <c r="K285" s="51"/>
      <c r="L285" s="13"/>
      <c r="M285" s="13"/>
      <c r="N285" s="13"/>
      <c r="O285" s="30" t="str">
        <f>LEFT(Table1[[#This Row],[Phone]],3)</f>
        <v/>
      </c>
      <c r="P285" s="8">
        <f>IF(COUNTIF($B$8:B285,Table1[[#This Row],[Address]])&gt;1,1,0)</f>
        <v>0</v>
      </c>
    </row>
    <row r="286" spans="1:16" x14ac:dyDescent="0.25">
      <c r="A286" s="3"/>
      <c r="B286" s="3"/>
      <c r="C286" s="13"/>
      <c r="D286" s="3"/>
      <c r="E286" s="13"/>
      <c r="F286" s="45"/>
      <c r="G286" s="13"/>
      <c r="H286" s="13"/>
      <c r="I286" s="3"/>
      <c r="J286" s="13"/>
      <c r="K286" s="51"/>
      <c r="L286" s="13"/>
      <c r="M286" s="13"/>
      <c r="N286" s="13"/>
      <c r="O286" s="30" t="str">
        <f>LEFT(Table1[[#This Row],[Phone]],3)</f>
        <v/>
      </c>
      <c r="P286" s="8">
        <f>IF(COUNTIF($B$8:B286,Table1[[#This Row],[Address]])&gt;1,1,0)</f>
        <v>0</v>
      </c>
    </row>
    <row r="287" spans="1:16" x14ac:dyDescent="0.25">
      <c r="A287" s="3"/>
      <c r="B287" s="3"/>
      <c r="C287" s="13"/>
      <c r="D287" s="3"/>
      <c r="E287" s="13"/>
      <c r="F287" s="45"/>
      <c r="G287" s="13"/>
      <c r="H287" s="13"/>
      <c r="I287" s="3"/>
      <c r="J287" s="13"/>
      <c r="K287" s="51"/>
      <c r="L287" s="13"/>
      <c r="M287" s="13"/>
      <c r="N287" s="13"/>
      <c r="O287" s="30" t="str">
        <f>LEFT(Table1[[#This Row],[Phone]],3)</f>
        <v/>
      </c>
      <c r="P287" s="8">
        <f>IF(COUNTIF($B$8:B287,Table1[[#This Row],[Address]])&gt;1,1,0)</f>
        <v>0</v>
      </c>
    </row>
    <row r="288" spans="1:16" x14ac:dyDescent="0.25">
      <c r="A288" s="3"/>
      <c r="B288" s="3"/>
      <c r="C288" s="13"/>
      <c r="D288" s="3"/>
      <c r="E288" s="13"/>
      <c r="F288" s="45"/>
      <c r="G288" s="13"/>
      <c r="H288" s="13"/>
      <c r="I288" s="3"/>
      <c r="J288" s="13"/>
      <c r="K288" s="51"/>
      <c r="L288" s="13"/>
      <c r="M288" s="13"/>
      <c r="N288" s="13"/>
      <c r="O288" s="30" t="str">
        <f>LEFT(Table1[[#This Row],[Phone]],3)</f>
        <v/>
      </c>
      <c r="P288" s="8">
        <f>IF(COUNTIF($B$8:B288,Table1[[#This Row],[Address]])&gt;1,1,0)</f>
        <v>0</v>
      </c>
    </row>
    <row r="289" spans="1:16" x14ac:dyDescent="0.25">
      <c r="A289" s="3"/>
      <c r="B289" s="3"/>
      <c r="C289" s="13"/>
      <c r="D289" s="3"/>
      <c r="E289" s="13"/>
      <c r="F289" s="45"/>
      <c r="G289" s="13"/>
      <c r="H289" s="13"/>
      <c r="I289" s="3"/>
      <c r="J289" s="13"/>
      <c r="K289" s="51"/>
      <c r="L289" s="13"/>
      <c r="M289" s="13"/>
      <c r="N289" s="13"/>
      <c r="O289" s="30" t="str">
        <f>LEFT(Table1[[#This Row],[Phone]],3)</f>
        <v/>
      </c>
      <c r="P289" s="8">
        <f>IF(COUNTIF($B$8:B289,Table1[[#This Row],[Address]])&gt;1,1,0)</f>
        <v>0</v>
      </c>
    </row>
    <row r="290" spans="1:16" x14ac:dyDescent="0.25">
      <c r="A290" s="3"/>
      <c r="B290" s="3"/>
      <c r="C290" s="13"/>
      <c r="D290" s="3"/>
      <c r="E290" s="13"/>
      <c r="F290" s="45"/>
      <c r="G290" s="13"/>
      <c r="H290" s="13"/>
      <c r="I290" s="3"/>
      <c r="J290" s="13"/>
      <c r="K290" s="51"/>
      <c r="L290" s="13"/>
      <c r="M290" s="13"/>
      <c r="N290" s="13"/>
      <c r="O290" s="30" t="str">
        <f>LEFT(Table1[[#This Row],[Phone]],3)</f>
        <v/>
      </c>
      <c r="P290" s="8">
        <f>IF(COUNTIF($B$8:B290,Table1[[#This Row],[Address]])&gt;1,1,0)</f>
        <v>0</v>
      </c>
    </row>
    <row r="291" spans="1:16" x14ac:dyDescent="0.25">
      <c r="A291" s="3"/>
      <c r="B291" s="3"/>
      <c r="C291" s="13"/>
      <c r="D291" s="3"/>
      <c r="E291" s="13"/>
      <c r="F291" s="45"/>
      <c r="G291" s="13"/>
      <c r="H291" s="13"/>
      <c r="I291" s="3"/>
      <c r="J291" s="13"/>
      <c r="K291" s="51"/>
      <c r="L291" s="13"/>
      <c r="M291" s="13"/>
      <c r="N291" s="13"/>
      <c r="O291" s="30" t="str">
        <f>LEFT(Table1[[#This Row],[Phone]],3)</f>
        <v/>
      </c>
      <c r="P291" s="8">
        <f>IF(COUNTIF($B$8:B291,Table1[[#This Row],[Address]])&gt;1,1,0)</f>
        <v>0</v>
      </c>
    </row>
    <row r="292" spans="1:16" x14ac:dyDescent="0.25">
      <c r="A292" s="3"/>
      <c r="B292" s="3"/>
      <c r="C292" s="13"/>
      <c r="D292" s="3"/>
      <c r="E292" s="13"/>
      <c r="F292" s="45"/>
      <c r="G292" s="13"/>
      <c r="H292" s="13"/>
      <c r="I292" s="3"/>
      <c r="J292" s="13"/>
      <c r="K292" s="51"/>
      <c r="L292" s="13"/>
      <c r="M292" s="13"/>
      <c r="N292" s="13"/>
      <c r="O292" s="30" t="str">
        <f>LEFT(Table1[[#This Row],[Phone]],3)</f>
        <v/>
      </c>
      <c r="P292" s="8">
        <f>IF(COUNTIF($B$8:B292,Table1[[#This Row],[Address]])&gt;1,1,0)</f>
        <v>0</v>
      </c>
    </row>
    <row r="293" spans="1:16" x14ac:dyDescent="0.25">
      <c r="A293" s="3"/>
      <c r="B293" s="3"/>
      <c r="C293" s="13"/>
      <c r="D293" s="3"/>
      <c r="E293" s="13"/>
      <c r="F293" s="45"/>
      <c r="G293" s="13"/>
      <c r="H293" s="13"/>
      <c r="I293" s="3"/>
      <c r="J293" s="13"/>
      <c r="K293" s="51"/>
      <c r="L293" s="13"/>
      <c r="M293" s="13"/>
      <c r="N293" s="13"/>
      <c r="O293" s="30" t="str">
        <f>LEFT(Table1[[#This Row],[Phone]],3)</f>
        <v/>
      </c>
      <c r="P293" s="8">
        <f>IF(COUNTIF($B$8:B293,Table1[[#This Row],[Address]])&gt;1,1,0)</f>
        <v>0</v>
      </c>
    </row>
    <row r="294" spans="1:16" x14ac:dyDescent="0.25">
      <c r="A294" s="3"/>
      <c r="B294" s="3"/>
      <c r="C294" s="13"/>
      <c r="D294" s="3"/>
      <c r="E294" s="13"/>
      <c r="F294" s="45"/>
      <c r="G294" s="13"/>
      <c r="H294" s="13"/>
      <c r="I294" s="3"/>
      <c r="J294" s="13"/>
      <c r="K294" s="51"/>
      <c r="L294" s="13"/>
      <c r="M294" s="13"/>
      <c r="N294" s="13"/>
      <c r="O294" s="30" t="str">
        <f>LEFT(Table1[[#This Row],[Phone]],3)</f>
        <v/>
      </c>
      <c r="P294" s="8">
        <f>IF(COUNTIF($B$8:B294,Table1[[#This Row],[Address]])&gt;1,1,0)</f>
        <v>0</v>
      </c>
    </row>
    <row r="295" spans="1:16" x14ac:dyDescent="0.25">
      <c r="A295" s="3"/>
      <c r="B295" s="3"/>
      <c r="C295" s="13"/>
      <c r="D295" s="3"/>
      <c r="E295" s="13"/>
      <c r="F295" s="45"/>
      <c r="G295" s="13"/>
      <c r="H295" s="13"/>
      <c r="I295" s="3"/>
      <c r="J295" s="13"/>
      <c r="K295" s="51"/>
      <c r="L295" s="13"/>
      <c r="M295" s="13"/>
      <c r="N295" s="13"/>
      <c r="O295" s="30" t="str">
        <f>LEFT(Table1[[#This Row],[Phone]],3)</f>
        <v/>
      </c>
      <c r="P295" s="8">
        <f>IF(COUNTIF($B$8:B295,Table1[[#This Row],[Address]])&gt;1,1,0)</f>
        <v>0</v>
      </c>
    </row>
    <row r="296" spans="1:16" x14ac:dyDescent="0.25">
      <c r="A296" s="3"/>
      <c r="B296" s="3"/>
      <c r="C296" s="13"/>
      <c r="D296" s="3"/>
      <c r="E296" s="13"/>
      <c r="F296" s="45"/>
      <c r="G296" s="13"/>
      <c r="H296" s="13"/>
      <c r="I296" s="3"/>
      <c r="J296" s="13"/>
      <c r="K296" s="51"/>
      <c r="L296" s="13"/>
      <c r="M296" s="13"/>
      <c r="N296" s="13"/>
      <c r="O296" s="30" t="str">
        <f>LEFT(Table1[[#This Row],[Phone]],3)</f>
        <v/>
      </c>
      <c r="P296" s="8">
        <f>IF(COUNTIF($B$8:B296,Table1[[#This Row],[Address]])&gt;1,1,0)</f>
        <v>0</v>
      </c>
    </row>
    <row r="297" spans="1:16" x14ac:dyDescent="0.25">
      <c r="A297" s="3"/>
      <c r="B297" s="3"/>
      <c r="C297" s="13"/>
      <c r="D297" s="3"/>
      <c r="E297" s="13"/>
      <c r="F297" s="45"/>
      <c r="G297" s="13"/>
      <c r="H297" s="13"/>
      <c r="I297" s="3"/>
      <c r="J297" s="13"/>
      <c r="K297" s="51"/>
      <c r="L297" s="13"/>
      <c r="M297" s="13"/>
      <c r="N297" s="13"/>
      <c r="O297" s="30" t="str">
        <f>LEFT(Table1[[#This Row],[Phone]],3)</f>
        <v/>
      </c>
      <c r="P297" s="8">
        <f>IF(COUNTIF($B$8:B297,Table1[[#This Row],[Address]])&gt;1,1,0)</f>
        <v>0</v>
      </c>
    </row>
    <row r="298" spans="1:16" x14ac:dyDescent="0.25">
      <c r="A298" s="3"/>
      <c r="B298" s="3"/>
      <c r="C298" s="13"/>
      <c r="D298" s="3"/>
      <c r="E298" s="13"/>
      <c r="F298" s="45"/>
      <c r="G298" s="13"/>
      <c r="H298" s="13"/>
      <c r="I298" s="3"/>
      <c r="J298" s="13"/>
      <c r="K298" s="51"/>
      <c r="L298" s="13"/>
      <c r="M298" s="13"/>
      <c r="N298" s="13"/>
      <c r="O298" s="30" t="str">
        <f>LEFT(Table1[[#This Row],[Phone]],3)</f>
        <v/>
      </c>
      <c r="P298" s="8">
        <f>IF(COUNTIF($B$8:B298,Table1[[#This Row],[Address]])&gt;1,1,0)</f>
        <v>0</v>
      </c>
    </row>
    <row r="299" spans="1:16" x14ac:dyDescent="0.25">
      <c r="A299" s="3"/>
      <c r="B299" s="3"/>
      <c r="C299" s="13"/>
      <c r="D299" s="3"/>
      <c r="E299" s="13"/>
      <c r="F299" s="45"/>
      <c r="G299" s="13"/>
      <c r="H299" s="13"/>
      <c r="I299" s="3"/>
      <c r="J299" s="13"/>
      <c r="K299" s="51"/>
      <c r="L299" s="13"/>
      <c r="M299" s="13"/>
      <c r="N299" s="13"/>
      <c r="O299" s="30" t="str">
        <f>LEFT(Table1[[#This Row],[Phone]],3)</f>
        <v/>
      </c>
      <c r="P299" s="8">
        <f>IF(COUNTIF($B$8:B299,Table1[[#This Row],[Address]])&gt;1,1,0)</f>
        <v>0</v>
      </c>
    </row>
    <row r="300" spans="1:16" x14ac:dyDescent="0.25">
      <c r="A300" s="3"/>
      <c r="B300" s="3"/>
      <c r="C300" s="13"/>
      <c r="D300" s="3"/>
      <c r="E300" s="13"/>
      <c r="F300" s="45"/>
      <c r="G300" s="13"/>
      <c r="H300" s="13"/>
      <c r="I300" s="3"/>
      <c r="J300" s="13"/>
      <c r="K300" s="51"/>
      <c r="L300" s="13"/>
      <c r="M300" s="13"/>
      <c r="N300" s="13"/>
      <c r="O300" s="30" t="str">
        <f>LEFT(Table1[[#This Row],[Phone]],3)</f>
        <v/>
      </c>
      <c r="P300" s="8">
        <f>IF(COUNTIF($B$8:B300,Table1[[#This Row],[Address]])&gt;1,1,0)</f>
        <v>0</v>
      </c>
    </row>
    <row r="301" spans="1:16" x14ac:dyDescent="0.25">
      <c r="A301" s="3"/>
      <c r="B301" s="3"/>
      <c r="C301" s="13"/>
      <c r="D301" s="3"/>
      <c r="E301" s="13"/>
      <c r="F301" s="45"/>
      <c r="G301" s="13"/>
      <c r="H301" s="13"/>
      <c r="I301" s="3"/>
      <c r="J301" s="13"/>
      <c r="K301" s="51"/>
      <c r="L301" s="13"/>
      <c r="M301" s="13"/>
      <c r="N301" s="13"/>
      <c r="O301" s="30" t="str">
        <f>LEFT(Table1[[#This Row],[Phone]],3)</f>
        <v/>
      </c>
      <c r="P301" s="8">
        <f>IF(COUNTIF($B$8:B301,Table1[[#This Row],[Address]])&gt;1,1,0)</f>
        <v>0</v>
      </c>
    </row>
    <row r="302" spans="1:16" x14ac:dyDescent="0.25">
      <c r="A302" s="3"/>
      <c r="B302" s="3"/>
      <c r="C302" s="13"/>
      <c r="D302" s="3"/>
      <c r="E302" s="13"/>
      <c r="F302" s="45"/>
      <c r="G302" s="13"/>
      <c r="H302" s="13"/>
      <c r="I302" s="3"/>
      <c r="J302" s="13"/>
      <c r="K302" s="51"/>
      <c r="L302" s="13"/>
      <c r="M302" s="13"/>
      <c r="N302" s="13"/>
      <c r="O302" s="30" t="str">
        <f>LEFT(Table1[[#This Row],[Phone]],3)</f>
        <v/>
      </c>
      <c r="P302" s="8">
        <f>IF(COUNTIF($B$8:B302,Table1[[#This Row],[Address]])&gt;1,1,0)</f>
        <v>0</v>
      </c>
    </row>
    <row r="303" spans="1:16" x14ac:dyDescent="0.25">
      <c r="A303" s="3"/>
      <c r="B303" s="3"/>
      <c r="C303" s="13"/>
      <c r="D303" s="3"/>
      <c r="E303" s="13"/>
      <c r="F303" s="45"/>
      <c r="G303" s="13"/>
      <c r="H303" s="13"/>
      <c r="I303" s="3"/>
      <c r="J303" s="13"/>
      <c r="K303" s="51"/>
      <c r="L303" s="13"/>
      <c r="M303" s="13"/>
      <c r="N303" s="13"/>
      <c r="O303" s="30" t="str">
        <f>LEFT(Table1[[#This Row],[Phone]],3)</f>
        <v/>
      </c>
      <c r="P303" s="8">
        <f>IF(COUNTIF($B$8:B303,Table1[[#This Row],[Address]])&gt;1,1,0)</f>
        <v>0</v>
      </c>
    </row>
    <row r="304" spans="1:16" x14ac:dyDescent="0.25">
      <c r="A304" s="3"/>
      <c r="B304" s="3"/>
      <c r="C304" s="13"/>
      <c r="D304" s="3"/>
      <c r="E304" s="13"/>
      <c r="F304" s="45"/>
      <c r="G304" s="13"/>
      <c r="H304" s="13"/>
      <c r="I304" s="3"/>
      <c r="J304" s="13"/>
      <c r="K304" s="51"/>
      <c r="L304" s="13"/>
      <c r="M304" s="13"/>
      <c r="N304" s="13"/>
      <c r="O304" s="30" t="str">
        <f>LEFT(Table1[[#This Row],[Phone]],3)</f>
        <v/>
      </c>
      <c r="P304" s="8">
        <f>IF(COUNTIF($B$8:B304,Table1[[#This Row],[Address]])&gt;1,1,0)</f>
        <v>0</v>
      </c>
    </row>
    <row r="305" spans="1:16" x14ac:dyDescent="0.25">
      <c r="A305" s="3"/>
      <c r="B305" s="3"/>
      <c r="C305" s="13"/>
      <c r="D305" s="3"/>
      <c r="E305" s="13"/>
      <c r="F305" s="45"/>
      <c r="G305" s="13"/>
      <c r="H305" s="13"/>
      <c r="I305" s="3"/>
      <c r="J305" s="13"/>
      <c r="K305" s="51"/>
      <c r="L305" s="13"/>
      <c r="M305" s="13"/>
      <c r="N305" s="13"/>
      <c r="O305" s="30" t="str">
        <f>LEFT(Table1[[#This Row],[Phone]],3)</f>
        <v/>
      </c>
      <c r="P305" s="8">
        <f>IF(COUNTIF($B$8:B305,Table1[[#This Row],[Address]])&gt;1,1,0)</f>
        <v>0</v>
      </c>
    </row>
    <row r="306" spans="1:16" x14ac:dyDescent="0.25">
      <c r="A306" s="3"/>
      <c r="B306" s="3"/>
      <c r="C306" s="13"/>
      <c r="D306" s="3"/>
      <c r="E306" s="13"/>
      <c r="F306" s="45"/>
      <c r="G306" s="13"/>
      <c r="H306" s="13"/>
      <c r="I306" s="3"/>
      <c r="J306" s="13"/>
      <c r="K306" s="51"/>
      <c r="L306" s="13"/>
      <c r="M306" s="13"/>
      <c r="N306" s="13"/>
      <c r="O306" s="30" t="str">
        <f>LEFT(Table1[[#This Row],[Phone]],3)</f>
        <v/>
      </c>
      <c r="P306" s="8">
        <f>IF(COUNTIF($B$8:B306,Table1[[#This Row],[Address]])&gt;1,1,0)</f>
        <v>0</v>
      </c>
    </row>
    <row r="307" spans="1:16" x14ac:dyDescent="0.25">
      <c r="A307" s="3"/>
      <c r="B307" s="3"/>
      <c r="C307" s="13"/>
      <c r="D307" s="3"/>
      <c r="E307" s="13"/>
      <c r="F307" s="45"/>
      <c r="G307" s="13"/>
      <c r="H307" s="13"/>
      <c r="I307" s="3"/>
      <c r="J307" s="13"/>
      <c r="K307" s="51"/>
      <c r="L307" s="13"/>
      <c r="M307" s="13"/>
      <c r="N307" s="13"/>
      <c r="O307" s="30" t="str">
        <f>LEFT(Table1[[#This Row],[Phone]],3)</f>
        <v/>
      </c>
      <c r="P307" s="8">
        <f>IF(COUNTIF($B$8:B307,Table1[[#This Row],[Address]])&gt;1,1,0)</f>
        <v>0</v>
      </c>
    </row>
    <row r="308" spans="1:16" x14ac:dyDescent="0.25">
      <c r="A308" s="3"/>
      <c r="B308" s="3"/>
      <c r="C308" s="13"/>
      <c r="D308" s="3"/>
      <c r="E308" s="13"/>
      <c r="F308" s="45"/>
      <c r="G308" s="13"/>
      <c r="H308" s="13"/>
      <c r="I308" s="3"/>
      <c r="J308" s="13"/>
      <c r="K308" s="51"/>
      <c r="L308" s="13"/>
      <c r="M308" s="13"/>
      <c r="N308" s="13"/>
      <c r="O308" s="30" t="str">
        <f>LEFT(Table1[[#This Row],[Phone]],3)</f>
        <v/>
      </c>
      <c r="P308" s="8">
        <f>IF(COUNTIF($B$8:B308,Table1[[#This Row],[Address]])&gt;1,1,0)</f>
        <v>0</v>
      </c>
    </row>
    <row r="309" spans="1:16" x14ac:dyDescent="0.25">
      <c r="A309" s="3"/>
      <c r="B309" s="3"/>
      <c r="C309" s="13"/>
      <c r="D309" s="3"/>
      <c r="E309" s="13"/>
      <c r="F309" s="45"/>
      <c r="G309" s="13"/>
      <c r="H309" s="13"/>
      <c r="I309" s="3"/>
      <c r="J309" s="13"/>
      <c r="K309" s="51"/>
      <c r="L309" s="13"/>
      <c r="M309" s="13"/>
      <c r="N309" s="13"/>
      <c r="O309" s="30" t="str">
        <f>LEFT(Table1[[#This Row],[Phone]],3)</f>
        <v/>
      </c>
      <c r="P309" s="8">
        <f>IF(COUNTIF($B$8:B309,Table1[[#This Row],[Address]])&gt;1,1,0)</f>
        <v>0</v>
      </c>
    </row>
    <row r="310" spans="1:16" x14ac:dyDescent="0.25">
      <c r="A310" s="3"/>
      <c r="B310" s="3"/>
      <c r="C310" s="13"/>
      <c r="D310" s="3"/>
      <c r="E310" s="13"/>
      <c r="F310" s="45"/>
      <c r="G310" s="13"/>
      <c r="H310" s="13"/>
      <c r="I310" s="3"/>
      <c r="J310" s="13"/>
      <c r="K310" s="51"/>
      <c r="L310" s="13"/>
      <c r="M310" s="13"/>
      <c r="N310" s="13"/>
      <c r="O310" s="30" t="str">
        <f>LEFT(Table1[[#This Row],[Phone]],3)</f>
        <v/>
      </c>
      <c r="P310" s="8">
        <f>IF(COUNTIF($B$8:B310,Table1[[#This Row],[Address]])&gt;1,1,0)</f>
        <v>0</v>
      </c>
    </row>
    <row r="311" spans="1:16" x14ac:dyDescent="0.25">
      <c r="A311" s="3"/>
      <c r="B311" s="3"/>
      <c r="C311" s="13"/>
      <c r="D311" s="3"/>
      <c r="E311" s="13"/>
      <c r="F311" s="45"/>
      <c r="G311" s="13"/>
      <c r="H311" s="13"/>
      <c r="I311" s="3"/>
      <c r="J311" s="13"/>
      <c r="K311" s="51"/>
      <c r="L311" s="13"/>
      <c r="M311" s="13"/>
      <c r="N311" s="13"/>
      <c r="O311" s="30" t="str">
        <f>LEFT(Table1[[#This Row],[Phone]],3)</f>
        <v/>
      </c>
      <c r="P311" s="8">
        <f>IF(COUNTIF($B$8:B311,Table1[[#This Row],[Address]])&gt;1,1,0)</f>
        <v>0</v>
      </c>
    </row>
    <row r="312" spans="1:16" x14ac:dyDescent="0.25">
      <c r="A312" s="3"/>
      <c r="B312" s="3"/>
      <c r="C312" s="13"/>
      <c r="D312" s="3"/>
      <c r="E312" s="13"/>
      <c r="F312" s="45"/>
      <c r="G312" s="13"/>
      <c r="H312" s="13"/>
      <c r="I312" s="3"/>
      <c r="J312" s="13"/>
      <c r="K312" s="51"/>
      <c r="L312" s="13"/>
      <c r="M312" s="13"/>
      <c r="N312" s="13"/>
      <c r="O312" s="30" t="str">
        <f>LEFT(Table1[[#This Row],[Phone]],3)</f>
        <v/>
      </c>
      <c r="P312" s="8">
        <f>IF(COUNTIF($B$8:B312,Table1[[#This Row],[Address]])&gt;1,1,0)</f>
        <v>0</v>
      </c>
    </row>
    <row r="313" spans="1:16" x14ac:dyDescent="0.25">
      <c r="A313" s="3"/>
      <c r="B313" s="3"/>
      <c r="C313" s="13"/>
      <c r="D313" s="3"/>
      <c r="E313" s="13"/>
      <c r="F313" s="45"/>
      <c r="G313" s="13"/>
      <c r="H313" s="13"/>
      <c r="I313" s="3"/>
      <c r="J313" s="13"/>
      <c r="K313" s="51"/>
      <c r="L313" s="13"/>
      <c r="M313" s="13"/>
      <c r="N313" s="13"/>
      <c r="O313" s="30" t="str">
        <f>LEFT(Table1[[#This Row],[Phone]],3)</f>
        <v/>
      </c>
      <c r="P313" s="8">
        <f>IF(COUNTIF($B$8:B313,Table1[[#This Row],[Address]])&gt;1,1,0)</f>
        <v>0</v>
      </c>
    </row>
    <row r="314" spans="1:16" x14ac:dyDescent="0.25">
      <c r="A314" s="3"/>
      <c r="B314" s="3"/>
      <c r="C314" s="13"/>
      <c r="D314" s="3"/>
      <c r="E314" s="13"/>
      <c r="F314" s="45"/>
      <c r="G314" s="13"/>
      <c r="H314" s="13"/>
      <c r="I314" s="3"/>
      <c r="J314" s="13"/>
      <c r="K314" s="51"/>
      <c r="L314" s="13"/>
      <c r="M314" s="13"/>
      <c r="N314" s="13"/>
      <c r="O314" s="30" t="str">
        <f>LEFT(Table1[[#This Row],[Phone]],3)</f>
        <v/>
      </c>
      <c r="P314" s="8">
        <f>IF(COUNTIF($B$8:B314,Table1[[#This Row],[Address]])&gt;1,1,0)</f>
        <v>0</v>
      </c>
    </row>
    <row r="315" spans="1:16" x14ac:dyDescent="0.25">
      <c r="A315" s="3"/>
      <c r="B315" s="3"/>
      <c r="C315" s="13"/>
      <c r="D315" s="3"/>
      <c r="E315" s="13"/>
      <c r="F315" s="45"/>
      <c r="G315" s="13"/>
      <c r="H315" s="13"/>
      <c r="I315" s="3"/>
      <c r="J315" s="13"/>
      <c r="K315" s="51"/>
      <c r="L315" s="13"/>
      <c r="M315" s="13"/>
      <c r="N315" s="13"/>
      <c r="O315" s="30" t="str">
        <f>LEFT(Table1[[#This Row],[Phone]],3)</f>
        <v/>
      </c>
      <c r="P315" s="8">
        <f>IF(COUNTIF($B$8:B315,Table1[[#This Row],[Address]])&gt;1,1,0)</f>
        <v>0</v>
      </c>
    </row>
    <row r="316" spans="1:16" x14ac:dyDescent="0.25">
      <c r="A316" s="3"/>
      <c r="B316" s="3"/>
      <c r="C316" s="13"/>
      <c r="D316" s="3"/>
      <c r="E316" s="13"/>
      <c r="F316" s="45"/>
      <c r="G316" s="13"/>
      <c r="H316" s="13"/>
      <c r="I316" s="3"/>
      <c r="J316" s="13"/>
      <c r="K316" s="51"/>
      <c r="L316" s="13"/>
      <c r="M316" s="13"/>
      <c r="N316" s="13"/>
      <c r="O316" s="30" t="str">
        <f>LEFT(Table1[[#This Row],[Phone]],3)</f>
        <v/>
      </c>
      <c r="P316" s="8">
        <f>IF(COUNTIF($B$8:B316,Table1[[#This Row],[Address]])&gt;1,1,0)</f>
        <v>0</v>
      </c>
    </row>
    <row r="317" spans="1:16" x14ac:dyDescent="0.25">
      <c r="A317" s="3"/>
      <c r="B317" s="3"/>
      <c r="C317" s="13"/>
      <c r="D317" s="3"/>
      <c r="E317" s="13"/>
      <c r="F317" s="45"/>
      <c r="G317" s="13"/>
      <c r="H317" s="13"/>
      <c r="I317" s="3"/>
      <c r="J317" s="13"/>
      <c r="K317" s="51"/>
      <c r="L317" s="13"/>
      <c r="M317" s="13"/>
      <c r="N317" s="13"/>
      <c r="O317" s="30" t="str">
        <f>LEFT(Table1[[#This Row],[Phone]],3)</f>
        <v/>
      </c>
      <c r="P317" s="8">
        <f>IF(COUNTIF($B$8:B317,Table1[[#This Row],[Address]])&gt;1,1,0)</f>
        <v>0</v>
      </c>
    </row>
    <row r="318" spans="1:16" x14ac:dyDescent="0.25">
      <c r="A318" s="3"/>
      <c r="B318" s="3"/>
      <c r="C318" s="13"/>
      <c r="D318" s="3"/>
      <c r="E318" s="13"/>
      <c r="F318" s="45"/>
      <c r="G318" s="13"/>
      <c r="H318" s="13"/>
      <c r="I318" s="3"/>
      <c r="J318" s="13"/>
      <c r="K318" s="51"/>
      <c r="L318" s="13"/>
      <c r="M318" s="13"/>
      <c r="N318" s="13"/>
      <c r="O318" s="30" t="str">
        <f>LEFT(Table1[[#This Row],[Phone]],3)</f>
        <v/>
      </c>
      <c r="P318" s="8">
        <f>IF(COUNTIF($B$8:B318,Table1[[#This Row],[Address]])&gt;1,1,0)</f>
        <v>0</v>
      </c>
    </row>
    <row r="319" spans="1:16" x14ac:dyDescent="0.25">
      <c r="A319" s="3"/>
      <c r="B319" s="3"/>
      <c r="C319" s="13"/>
      <c r="D319" s="3"/>
      <c r="E319" s="13"/>
      <c r="F319" s="45"/>
      <c r="G319" s="13"/>
      <c r="H319" s="13"/>
      <c r="I319" s="3"/>
      <c r="J319" s="13"/>
      <c r="K319" s="51"/>
      <c r="L319" s="13"/>
      <c r="M319" s="13"/>
      <c r="N319" s="13"/>
      <c r="O319" s="30" t="str">
        <f>LEFT(Table1[[#This Row],[Phone]],3)</f>
        <v/>
      </c>
      <c r="P319" s="8">
        <f>IF(COUNTIF($B$8:B319,Table1[[#This Row],[Address]])&gt;1,1,0)</f>
        <v>0</v>
      </c>
    </row>
    <row r="320" spans="1:16" x14ac:dyDescent="0.25">
      <c r="A320" s="3"/>
      <c r="B320" s="3"/>
      <c r="C320" s="13"/>
      <c r="D320" s="3"/>
      <c r="E320" s="13"/>
      <c r="F320" s="45"/>
      <c r="G320" s="13"/>
      <c r="H320" s="13"/>
      <c r="I320" s="3"/>
      <c r="J320" s="13"/>
      <c r="K320" s="51"/>
      <c r="L320" s="13"/>
      <c r="M320" s="13"/>
      <c r="N320" s="13"/>
      <c r="O320" s="30" t="str">
        <f>LEFT(Table1[[#This Row],[Phone]],3)</f>
        <v/>
      </c>
      <c r="P320" s="8">
        <f>IF(COUNTIF($B$8:B320,Table1[[#This Row],[Address]])&gt;1,1,0)</f>
        <v>0</v>
      </c>
    </row>
    <row r="321" spans="1:16" x14ac:dyDescent="0.25">
      <c r="A321" s="3"/>
      <c r="B321" s="3"/>
      <c r="C321" s="13"/>
      <c r="D321" s="3"/>
      <c r="E321" s="13"/>
      <c r="F321" s="45"/>
      <c r="G321" s="13"/>
      <c r="H321" s="13"/>
      <c r="I321" s="3"/>
      <c r="J321" s="13"/>
      <c r="K321" s="51"/>
      <c r="L321" s="13"/>
      <c r="M321" s="13"/>
      <c r="N321" s="13"/>
      <c r="O321" s="30" t="str">
        <f>LEFT(Table1[[#This Row],[Phone]],3)</f>
        <v/>
      </c>
      <c r="P321" s="8">
        <f>IF(COUNTIF($B$8:B321,Table1[[#This Row],[Address]])&gt;1,1,0)</f>
        <v>0</v>
      </c>
    </row>
    <row r="322" spans="1:16" x14ac:dyDescent="0.25">
      <c r="A322" s="3"/>
      <c r="B322" s="3"/>
      <c r="C322" s="13"/>
      <c r="D322" s="3"/>
      <c r="E322" s="13"/>
      <c r="F322" s="45"/>
      <c r="G322" s="13"/>
      <c r="H322" s="13"/>
      <c r="I322" s="3"/>
      <c r="J322" s="13"/>
      <c r="K322" s="51"/>
      <c r="L322" s="13"/>
      <c r="M322" s="13"/>
      <c r="N322" s="13"/>
      <c r="O322" s="30" t="str">
        <f>LEFT(Table1[[#This Row],[Phone]],3)</f>
        <v/>
      </c>
      <c r="P322" s="8">
        <f>IF(COUNTIF($B$8:B322,Table1[[#This Row],[Address]])&gt;1,1,0)</f>
        <v>0</v>
      </c>
    </row>
    <row r="323" spans="1:16" x14ac:dyDescent="0.25">
      <c r="A323" s="3"/>
      <c r="B323" s="3"/>
      <c r="C323" s="13"/>
      <c r="D323" s="3"/>
      <c r="E323" s="13"/>
      <c r="F323" s="45"/>
      <c r="G323" s="13"/>
      <c r="H323" s="13"/>
      <c r="I323" s="3"/>
      <c r="J323" s="13"/>
      <c r="K323" s="51"/>
      <c r="L323" s="13"/>
      <c r="M323" s="13"/>
      <c r="N323" s="13"/>
      <c r="O323" s="30" t="str">
        <f>LEFT(Table1[[#This Row],[Phone]],3)</f>
        <v/>
      </c>
      <c r="P323" s="8">
        <f>IF(COUNTIF($B$8:B323,Table1[[#This Row],[Address]])&gt;1,1,0)</f>
        <v>0</v>
      </c>
    </row>
    <row r="324" spans="1:16" x14ac:dyDescent="0.25">
      <c r="A324" s="3"/>
      <c r="B324" s="3"/>
      <c r="C324" s="13"/>
      <c r="D324" s="3"/>
      <c r="E324" s="13"/>
      <c r="F324" s="45"/>
      <c r="G324" s="13"/>
      <c r="H324" s="13"/>
      <c r="I324" s="3"/>
      <c r="J324" s="13"/>
      <c r="K324" s="51"/>
      <c r="L324" s="13"/>
      <c r="M324" s="13"/>
      <c r="N324" s="13"/>
      <c r="O324" s="30" t="str">
        <f>LEFT(Table1[[#This Row],[Phone]],3)</f>
        <v/>
      </c>
      <c r="P324" s="8">
        <f>IF(COUNTIF($B$8:B324,Table1[[#This Row],[Address]])&gt;1,1,0)</f>
        <v>0</v>
      </c>
    </row>
    <row r="325" spans="1:16" x14ac:dyDescent="0.25">
      <c r="A325" s="3"/>
      <c r="B325" s="3"/>
      <c r="C325" s="13"/>
      <c r="D325" s="3"/>
      <c r="E325" s="13"/>
      <c r="F325" s="45"/>
      <c r="G325" s="13"/>
      <c r="H325" s="13"/>
      <c r="I325" s="3"/>
      <c r="J325" s="13"/>
      <c r="K325" s="51"/>
      <c r="L325" s="13"/>
      <c r="M325" s="13"/>
      <c r="N325" s="13"/>
      <c r="O325" s="30" t="str">
        <f>LEFT(Table1[[#This Row],[Phone]],3)</f>
        <v/>
      </c>
      <c r="P325" s="8">
        <f>IF(COUNTIF($B$8:B325,Table1[[#This Row],[Address]])&gt;1,1,0)</f>
        <v>0</v>
      </c>
    </row>
    <row r="326" spans="1:16" x14ac:dyDescent="0.25">
      <c r="A326" s="3"/>
      <c r="B326" s="3"/>
      <c r="C326" s="13"/>
      <c r="D326" s="3"/>
      <c r="E326" s="13"/>
      <c r="F326" s="45"/>
      <c r="G326" s="13"/>
      <c r="H326" s="13"/>
      <c r="I326" s="3"/>
      <c r="J326" s="13"/>
      <c r="K326" s="51"/>
      <c r="L326" s="13"/>
      <c r="M326" s="13"/>
      <c r="N326" s="13"/>
      <c r="O326" s="30" t="str">
        <f>LEFT(Table1[[#This Row],[Phone]],3)</f>
        <v/>
      </c>
      <c r="P326" s="8">
        <f>IF(COUNTIF($B$8:B326,Table1[[#This Row],[Address]])&gt;1,1,0)</f>
        <v>0</v>
      </c>
    </row>
    <row r="327" spans="1:16" x14ac:dyDescent="0.25">
      <c r="A327" s="3"/>
      <c r="B327" s="3"/>
      <c r="C327" s="13"/>
      <c r="D327" s="3"/>
      <c r="E327" s="13"/>
      <c r="F327" s="45"/>
      <c r="G327" s="13"/>
      <c r="H327" s="13"/>
      <c r="I327" s="3"/>
      <c r="J327" s="13"/>
      <c r="K327" s="51"/>
      <c r="L327" s="13"/>
      <c r="M327" s="13"/>
      <c r="N327" s="13"/>
      <c r="O327" s="30" t="str">
        <f>LEFT(Table1[[#This Row],[Phone]],3)</f>
        <v/>
      </c>
      <c r="P327" s="8">
        <f>IF(COUNTIF($B$8:B327,Table1[[#This Row],[Address]])&gt;1,1,0)</f>
        <v>0</v>
      </c>
    </row>
    <row r="328" spans="1:16" x14ac:dyDescent="0.25">
      <c r="A328" s="3"/>
      <c r="B328" s="3"/>
      <c r="C328" s="13"/>
      <c r="D328" s="3"/>
      <c r="E328" s="13"/>
      <c r="F328" s="45"/>
      <c r="G328" s="13"/>
      <c r="H328" s="13"/>
      <c r="I328" s="3"/>
      <c r="J328" s="13"/>
      <c r="K328" s="51"/>
      <c r="L328" s="13"/>
      <c r="M328" s="13"/>
      <c r="N328" s="13"/>
      <c r="O328" s="30" t="str">
        <f>LEFT(Table1[[#This Row],[Phone]],3)</f>
        <v/>
      </c>
      <c r="P328" s="8">
        <f>IF(COUNTIF($B$8:B328,Table1[[#This Row],[Address]])&gt;1,1,0)</f>
        <v>0</v>
      </c>
    </row>
    <row r="329" spans="1:16" x14ac:dyDescent="0.25">
      <c r="A329" s="3"/>
      <c r="B329" s="3"/>
      <c r="C329" s="13"/>
      <c r="D329" s="3"/>
      <c r="E329" s="13"/>
      <c r="F329" s="45"/>
      <c r="G329" s="13"/>
      <c r="H329" s="13"/>
      <c r="I329" s="3"/>
      <c r="J329" s="13"/>
      <c r="K329" s="51"/>
      <c r="L329" s="13"/>
      <c r="M329" s="13"/>
      <c r="N329" s="13"/>
      <c r="O329" s="30" t="str">
        <f>LEFT(Table1[[#This Row],[Phone]],3)</f>
        <v/>
      </c>
      <c r="P329" s="8">
        <f>IF(COUNTIF($B$8:B329,Table1[[#This Row],[Address]])&gt;1,1,0)</f>
        <v>0</v>
      </c>
    </row>
    <row r="330" spans="1:16" x14ac:dyDescent="0.25">
      <c r="A330" s="3"/>
      <c r="B330" s="3"/>
      <c r="C330" s="13"/>
      <c r="D330" s="3"/>
      <c r="E330" s="13"/>
      <c r="F330" s="45"/>
      <c r="G330" s="13"/>
      <c r="H330" s="13"/>
      <c r="I330" s="3"/>
      <c r="J330" s="13"/>
      <c r="K330" s="51"/>
      <c r="L330" s="13"/>
      <c r="M330" s="13"/>
      <c r="N330" s="13"/>
      <c r="O330" s="30" t="str">
        <f>LEFT(Table1[[#This Row],[Phone]],3)</f>
        <v/>
      </c>
      <c r="P330" s="8">
        <f>IF(COUNTIF($B$8:B330,Table1[[#This Row],[Address]])&gt;1,1,0)</f>
        <v>0</v>
      </c>
    </row>
    <row r="331" spans="1:16" x14ac:dyDescent="0.25">
      <c r="A331" s="3"/>
      <c r="B331" s="3"/>
      <c r="C331" s="13"/>
      <c r="D331" s="3"/>
      <c r="E331" s="13"/>
      <c r="F331" s="45"/>
      <c r="G331" s="13"/>
      <c r="H331" s="13"/>
      <c r="I331" s="3"/>
      <c r="J331" s="13"/>
      <c r="K331" s="51"/>
      <c r="L331" s="13"/>
      <c r="M331" s="13"/>
      <c r="N331" s="13"/>
      <c r="O331" s="30" t="str">
        <f>LEFT(Table1[[#This Row],[Phone]],3)</f>
        <v/>
      </c>
      <c r="P331" s="8">
        <f>IF(COUNTIF($B$8:B331,Table1[[#This Row],[Address]])&gt;1,1,0)</f>
        <v>0</v>
      </c>
    </row>
    <row r="332" spans="1:16" x14ac:dyDescent="0.25">
      <c r="A332" s="3"/>
      <c r="B332" s="3"/>
      <c r="C332" s="13"/>
      <c r="D332" s="3"/>
      <c r="E332" s="13"/>
      <c r="F332" s="45"/>
      <c r="G332" s="13"/>
      <c r="H332" s="13"/>
      <c r="I332" s="3"/>
      <c r="J332" s="13"/>
      <c r="K332" s="51"/>
      <c r="L332" s="13"/>
      <c r="M332" s="13"/>
      <c r="N332" s="13"/>
      <c r="O332" s="30" t="str">
        <f>LEFT(Table1[[#This Row],[Phone]],3)</f>
        <v/>
      </c>
      <c r="P332" s="8">
        <f>IF(COUNTIF($B$8:B332,Table1[[#This Row],[Address]])&gt;1,1,0)</f>
        <v>0</v>
      </c>
    </row>
    <row r="333" spans="1:16" x14ac:dyDescent="0.25">
      <c r="A333" s="3"/>
      <c r="B333" s="3"/>
      <c r="C333" s="13"/>
      <c r="D333" s="3"/>
      <c r="E333" s="13"/>
      <c r="F333" s="45"/>
      <c r="G333" s="13"/>
      <c r="H333" s="13"/>
      <c r="I333" s="3"/>
      <c r="J333" s="13"/>
      <c r="K333" s="51"/>
      <c r="L333" s="13"/>
      <c r="M333" s="13"/>
      <c r="N333" s="13"/>
      <c r="O333" s="30" t="str">
        <f>LEFT(Table1[[#This Row],[Phone]],3)</f>
        <v/>
      </c>
      <c r="P333" s="8">
        <f>IF(COUNTIF($B$8:B333,Table1[[#This Row],[Address]])&gt;1,1,0)</f>
        <v>0</v>
      </c>
    </row>
    <row r="334" spans="1:16" x14ac:dyDescent="0.25">
      <c r="A334" s="3"/>
      <c r="B334" s="3"/>
      <c r="C334" s="13"/>
      <c r="D334" s="3"/>
      <c r="E334" s="13"/>
      <c r="F334" s="45"/>
      <c r="G334" s="13"/>
      <c r="H334" s="13"/>
      <c r="I334" s="3"/>
      <c r="J334" s="13"/>
      <c r="K334" s="51"/>
      <c r="L334" s="13"/>
      <c r="M334" s="13"/>
      <c r="N334" s="13"/>
      <c r="O334" s="30" t="str">
        <f>LEFT(Table1[[#This Row],[Phone]],3)</f>
        <v/>
      </c>
      <c r="P334" s="8">
        <f>IF(COUNTIF($B$8:B334,Table1[[#This Row],[Address]])&gt;1,1,0)</f>
        <v>0</v>
      </c>
    </row>
    <row r="335" spans="1:16" x14ac:dyDescent="0.25">
      <c r="A335" s="3"/>
      <c r="B335" s="3"/>
      <c r="C335" s="13"/>
      <c r="D335" s="3"/>
      <c r="E335" s="13"/>
      <c r="F335" s="45"/>
      <c r="G335" s="13"/>
      <c r="H335" s="13"/>
      <c r="I335" s="3"/>
      <c r="J335" s="13"/>
      <c r="K335" s="51"/>
      <c r="L335" s="13"/>
      <c r="M335" s="13"/>
      <c r="N335" s="13"/>
      <c r="O335" s="30" t="str">
        <f>LEFT(Table1[[#This Row],[Phone]],3)</f>
        <v/>
      </c>
      <c r="P335" s="8">
        <f>IF(COUNTIF($B$8:B335,Table1[[#This Row],[Address]])&gt;1,1,0)</f>
        <v>0</v>
      </c>
    </row>
    <row r="336" spans="1:16" x14ac:dyDescent="0.25">
      <c r="A336" s="3"/>
      <c r="B336" s="3"/>
      <c r="C336" s="13"/>
      <c r="D336" s="3"/>
      <c r="E336" s="13"/>
      <c r="F336" s="45"/>
      <c r="G336" s="13"/>
      <c r="H336" s="13"/>
      <c r="I336" s="3"/>
      <c r="J336" s="13"/>
      <c r="K336" s="51"/>
      <c r="L336" s="13"/>
      <c r="M336" s="13"/>
      <c r="N336" s="13"/>
      <c r="O336" s="30" t="str">
        <f>LEFT(Table1[[#This Row],[Phone]],3)</f>
        <v/>
      </c>
      <c r="P336" s="8">
        <f>IF(COUNTIF($B$8:B336,Table1[[#This Row],[Address]])&gt;1,1,0)</f>
        <v>0</v>
      </c>
    </row>
    <row r="337" spans="1:16" x14ac:dyDescent="0.25">
      <c r="A337" s="3"/>
      <c r="B337" s="3"/>
      <c r="C337" s="13"/>
      <c r="D337" s="3"/>
      <c r="E337" s="13"/>
      <c r="F337" s="45"/>
      <c r="G337" s="13"/>
      <c r="H337" s="13"/>
      <c r="I337" s="3"/>
      <c r="J337" s="13"/>
      <c r="K337" s="51"/>
      <c r="L337" s="13"/>
      <c r="M337" s="13"/>
      <c r="N337" s="13"/>
      <c r="O337" s="30" t="str">
        <f>LEFT(Table1[[#This Row],[Phone]],3)</f>
        <v/>
      </c>
      <c r="P337" s="8">
        <f>IF(COUNTIF($B$8:B337,Table1[[#This Row],[Address]])&gt;1,1,0)</f>
        <v>0</v>
      </c>
    </row>
    <row r="338" spans="1:16" x14ac:dyDescent="0.25">
      <c r="A338" s="3"/>
      <c r="B338" s="3"/>
      <c r="C338" s="13"/>
      <c r="D338" s="3"/>
      <c r="E338" s="13"/>
      <c r="F338" s="45"/>
      <c r="G338" s="13"/>
      <c r="H338" s="13"/>
      <c r="I338" s="3"/>
      <c r="J338" s="13"/>
      <c r="K338" s="51"/>
      <c r="L338" s="13"/>
      <c r="M338" s="13"/>
      <c r="N338" s="13"/>
      <c r="O338" s="30" t="str">
        <f>LEFT(Table1[[#This Row],[Phone]],3)</f>
        <v/>
      </c>
      <c r="P338" s="8">
        <f>IF(COUNTIF($B$8:B338,Table1[[#This Row],[Address]])&gt;1,1,0)</f>
        <v>0</v>
      </c>
    </row>
    <row r="339" spans="1:16" x14ac:dyDescent="0.25">
      <c r="A339" s="3"/>
      <c r="B339" s="3"/>
      <c r="C339" s="13"/>
      <c r="D339" s="3"/>
      <c r="E339" s="13"/>
      <c r="F339" s="45"/>
      <c r="G339" s="13"/>
      <c r="H339" s="13"/>
      <c r="I339" s="3"/>
      <c r="J339" s="13"/>
      <c r="K339" s="51"/>
      <c r="L339" s="13"/>
      <c r="M339" s="13"/>
      <c r="N339" s="13"/>
      <c r="O339" s="30" t="str">
        <f>LEFT(Table1[[#This Row],[Phone]],3)</f>
        <v/>
      </c>
      <c r="P339" s="8">
        <f>IF(COUNTIF($B$8:B339,Table1[[#This Row],[Address]])&gt;1,1,0)</f>
        <v>0</v>
      </c>
    </row>
    <row r="340" spans="1:16" x14ac:dyDescent="0.25">
      <c r="A340" s="3"/>
      <c r="B340" s="3"/>
      <c r="C340" s="13"/>
      <c r="D340" s="3"/>
      <c r="E340" s="13"/>
      <c r="F340" s="45"/>
      <c r="G340" s="13"/>
      <c r="H340" s="13"/>
      <c r="I340" s="3"/>
      <c r="J340" s="13"/>
      <c r="K340" s="51"/>
      <c r="L340" s="13"/>
      <c r="M340" s="13"/>
      <c r="N340" s="13"/>
      <c r="O340" s="30" t="str">
        <f>LEFT(Table1[[#This Row],[Phone]],3)</f>
        <v/>
      </c>
      <c r="P340" s="8">
        <f>IF(COUNTIF($B$8:B340,Table1[[#This Row],[Address]])&gt;1,1,0)</f>
        <v>0</v>
      </c>
    </row>
    <row r="341" spans="1:16" x14ac:dyDescent="0.25">
      <c r="A341" s="3"/>
      <c r="B341" s="3"/>
      <c r="C341" s="13"/>
      <c r="D341" s="3"/>
      <c r="E341" s="13"/>
      <c r="F341" s="45"/>
      <c r="G341" s="13"/>
      <c r="H341" s="13"/>
      <c r="I341" s="3"/>
      <c r="J341" s="13"/>
      <c r="K341" s="51"/>
      <c r="L341" s="13"/>
      <c r="M341" s="13"/>
      <c r="N341" s="13"/>
      <c r="O341" s="30" t="str">
        <f>LEFT(Table1[[#This Row],[Phone]],3)</f>
        <v/>
      </c>
      <c r="P341" s="8">
        <f>IF(COUNTIF($B$8:B341,Table1[[#This Row],[Address]])&gt;1,1,0)</f>
        <v>0</v>
      </c>
    </row>
    <row r="342" spans="1:16" x14ac:dyDescent="0.25">
      <c r="A342" s="3"/>
      <c r="B342" s="3"/>
      <c r="C342" s="13"/>
      <c r="D342" s="3"/>
      <c r="E342" s="13"/>
      <c r="F342" s="45"/>
      <c r="G342" s="13"/>
      <c r="H342" s="13"/>
      <c r="I342" s="3"/>
      <c r="J342" s="13"/>
      <c r="K342" s="51"/>
      <c r="L342" s="13"/>
      <c r="M342" s="13"/>
      <c r="N342" s="13"/>
      <c r="O342" s="30" t="str">
        <f>LEFT(Table1[[#This Row],[Phone]],3)</f>
        <v/>
      </c>
      <c r="P342" s="8">
        <f>IF(COUNTIF($B$8:B342,Table1[[#This Row],[Address]])&gt;1,1,0)</f>
        <v>0</v>
      </c>
    </row>
    <row r="343" spans="1:16" x14ac:dyDescent="0.25">
      <c r="A343" s="3"/>
      <c r="B343" s="3"/>
      <c r="C343" s="13"/>
      <c r="D343" s="3"/>
      <c r="E343" s="13"/>
      <c r="F343" s="45"/>
      <c r="G343" s="13"/>
      <c r="H343" s="13"/>
      <c r="I343" s="3"/>
      <c r="J343" s="13"/>
      <c r="K343" s="51"/>
      <c r="L343" s="13"/>
      <c r="M343" s="13"/>
      <c r="N343" s="13"/>
      <c r="O343" s="30" t="str">
        <f>LEFT(Table1[[#This Row],[Phone]],3)</f>
        <v/>
      </c>
      <c r="P343" s="8">
        <f>IF(COUNTIF($B$8:B343,Table1[[#This Row],[Address]])&gt;1,1,0)</f>
        <v>0</v>
      </c>
    </row>
    <row r="344" spans="1:16" x14ac:dyDescent="0.25">
      <c r="A344" s="3"/>
      <c r="B344" s="3"/>
      <c r="C344" s="13"/>
      <c r="D344" s="3"/>
      <c r="E344" s="13"/>
      <c r="F344" s="45"/>
      <c r="G344" s="13"/>
      <c r="H344" s="13"/>
      <c r="I344" s="3"/>
      <c r="J344" s="13"/>
      <c r="K344" s="51"/>
      <c r="L344" s="13"/>
      <c r="M344" s="13"/>
      <c r="N344" s="13"/>
      <c r="O344" s="30" t="str">
        <f>LEFT(Table1[[#This Row],[Phone]],3)</f>
        <v/>
      </c>
      <c r="P344" s="8">
        <f>IF(COUNTIF($B$8:B344,Table1[[#This Row],[Address]])&gt;1,1,0)</f>
        <v>0</v>
      </c>
    </row>
    <row r="345" spans="1:16" x14ac:dyDescent="0.25">
      <c r="A345" s="3"/>
      <c r="B345" s="3"/>
      <c r="C345" s="13"/>
      <c r="D345" s="3"/>
      <c r="E345" s="13"/>
      <c r="F345" s="45"/>
      <c r="G345" s="13"/>
      <c r="H345" s="13"/>
      <c r="I345" s="3"/>
      <c r="J345" s="13"/>
      <c r="K345" s="51"/>
      <c r="L345" s="13"/>
      <c r="M345" s="13"/>
      <c r="N345" s="13"/>
      <c r="O345" s="30" t="str">
        <f>LEFT(Table1[[#This Row],[Phone]],3)</f>
        <v/>
      </c>
      <c r="P345" s="8">
        <f>IF(COUNTIF($B$8:B345,Table1[[#This Row],[Address]])&gt;1,1,0)</f>
        <v>0</v>
      </c>
    </row>
    <row r="346" spans="1:16" x14ac:dyDescent="0.25">
      <c r="A346" s="3"/>
      <c r="B346" s="3"/>
      <c r="C346" s="13"/>
      <c r="D346" s="3"/>
      <c r="E346" s="13"/>
      <c r="F346" s="45"/>
      <c r="G346" s="13"/>
      <c r="H346" s="13"/>
      <c r="I346" s="3"/>
      <c r="J346" s="13"/>
      <c r="K346" s="51"/>
      <c r="L346" s="13"/>
      <c r="M346" s="13"/>
      <c r="N346" s="13"/>
      <c r="O346" s="30" t="str">
        <f>LEFT(Table1[[#This Row],[Phone]],3)</f>
        <v/>
      </c>
      <c r="P346" s="8">
        <f>IF(COUNTIF($B$8:B346,Table1[[#This Row],[Address]])&gt;1,1,0)</f>
        <v>0</v>
      </c>
    </row>
    <row r="347" spans="1:16" x14ac:dyDescent="0.25">
      <c r="A347" s="3"/>
      <c r="B347" s="3"/>
      <c r="C347" s="13"/>
      <c r="D347" s="3"/>
      <c r="E347" s="13"/>
      <c r="F347" s="45"/>
      <c r="G347" s="13"/>
      <c r="H347" s="13"/>
      <c r="I347" s="3"/>
      <c r="J347" s="13"/>
      <c r="K347" s="51"/>
      <c r="L347" s="13"/>
      <c r="M347" s="13"/>
      <c r="N347" s="13"/>
      <c r="O347" s="30" t="str">
        <f>LEFT(Table1[[#This Row],[Phone]],3)</f>
        <v/>
      </c>
      <c r="P347" s="8">
        <f>IF(COUNTIF($B$8:B347,Table1[[#This Row],[Address]])&gt;1,1,0)</f>
        <v>0</v>
      </c>
    </row>
    <row r="348" spans="1:16" x14ac:dyDescent="0.25">
      <c r="A348" s="3"/>
      <c r="B348" s="3"/>
      <c r="C348" s="13"/>
      <c r="D348" s="3"/>
      <c r="E348" s="13"/>
      <c r="F348" s="45"/>
      <c r="G348" s="13"/>
      <c r="H348" s="13"/>
      <c r="I348" s="3"/>
      <c r="J348" s="13"/>
      <c r="K348" s="51"/>
      <c r="L348" s="13"/>
      <c r="M348" s="13"/>
      <c r="N348" s="13"/>
      <c r="O348" s="30" t="str">
        <f>LEFT(Table1[[#This Row],[Phone]],3)</f>
        <v/>
      </c>
      <c r="P348" s="8">
        <f>IF(COUNTIF($B$8:B348,Table1[[#This Row],[Address]])&gt;1,1,0)</f>
        <v>0</v>
      </c>
    </row>
    <row r="349" spans="1:16" x14ac:dyDescent="0.25">
      <c r="A349" s="3"/>
      <c r="B349" s="3"/>
      <c r="C349" s="13"/>
      <c r="D349" s="3"/>
      <c r="E349" s="13"/>
      <c r="F349" s="45"/>
      <c r="G349" s="13"/>
      <c r="H349" s="13"/>
      <c r="I349" s="3"/>
      <c r="J349" s="13"/>
      <c r="K349" s="51"/>
      <c r="L349" s="13"/>
      <c r="M349" s="13"/>
      <c r="N349" s="13"/>
      <c r="O349" s="30" t="str">
        <f>LEFT(Table1[[#This Row],[Phone]],3)</f>
        <v/>
      </c>
      <c r="P349" s="8">
        <f>IF(COUNTIF($B$8:B349,Table1[[#This Row],[Address]])&gt;1,1,0)</f>
        <v>0</v>
      </c>
    </row>
    <row r="350" spans="1:16" x14ac:dyDescent="0.25">
      <c r="A350" s="3"/>
      <c r="B350" s="3"/>
      <c r="C350" s="13"/>
      <c r="D350" s="3"/>
      <c r="E350" s="13"/>
      <c r="F350" s="45"/>
      <c r="G350" s="13"/>
      <c r="H350" s="13"/>
      <c r="I350" s="3"/>
      <c r="J350" s="13"/>
      <c r="K350" s="51"/>
      <c r="L350" s="13"/>
      <c r="M350" s="13"/>
      <c r="N350" s="13"/>
      <c r="O350" s="30" t="str">
        <f>LEFT(Table1[[#This Row],[Phone]],3)</f>
        <v/>
      </c>
      <c r="P350" s="8">
        <f>IF(COUNTIF($B$8:B350,Table1[[#This Row],[Address]])&gt;1,1,0)</f>
        <v>0</v>
      </c>
    </row>
    <row r="351" spans="1:16" x14ac:dyDescent="0.25">
      <c r="A351" s="3"/>
      <c r="B351" s="3"/>
      <c r="C351" s="13"/>
      <c r="D351" s="3"/>
      <c r="E351" s="13"/>
      <c r="F351" s="45"/>
      <c r="G351" s="13"/>
      <c r="H351" s="13"/>
      <c r="I351" s="3"/>
      <c r="J351" s="13"/>
      <c r="K351" s="51"/>
      <c r="L351" s="13"/>
      <c r="M351" s="13"/>
      <c r="N351" s="13"/>
      <c r="O351" s="30" t="str">
        <f>LEFT(Table1[[#This Row],[Phone]],3)</f>
        <v/>
      </c>
      <c r="P351" s="8">
        <f>IF(COUNTIF($B$8:B351,Table1[[#This Row],[Address]])&gt;1,1,0)</f>
        <v>0</v>
      </c>
    </row>
    <row r="352" spans="1:16" x14ac:dyDescent="0.25">
      <c r="A352" s="3"/>
      <c r="B352" s="3"/>
      <c r="C352" s="13"/>
      <c r="D352" s="3"/>
      <c r="E352" s="13"/>
      <c r="F352" s="45"/>
      <c r="G352" s="13"/>
      <c r="H352" s="13"/>
      <c r="I352" s="3"/>
      <c r="J352" s="13"/>
      <c r="K352" s="51"/>
      <c r="L352" s="13"/>
      <c r="M352" s="13"/>
      <c r="N352" s="13"/>
      <c r="O352" s="30" t="str">
        <f>LEFT(Table1[[#This Row],[Phone]],3)</f>
        <v/>
      </c>
      <c r="P352" s="8">
        <f>IF(COUNTIF($B$8:B352,Table1[[#This Row],[Address]])&gt;1,1,0)</f>
        <v>0</v>
      </c>
    </row>
    <row r="353" spans="1:16" x14ac:dyDescent="0.25">
      <c r="A353" s="3"/>
      <c r="B353" s="3"/>
      <c r="C353" s="13"/>
      <c r="D353" s="3"/>
      <c r="E353" s="13"/>
      <c r="F353" s="45"/>
      <c r="G353" s="13"/>
      <c r="H353" s="13"/>
      <c r="I353" s="3"/>
      <c r="J353" s="13"/>
      <c r="K353" s="51"/>
      <c r="L353" s="13"/>
      <c r="M353" s="13"/>
      <c r="N353" s="13"/>
      <c r="O353" s="30" t="str">
        <f>LEFT(Table1[[#This Row],[Phone]],3)</f>
        <v/>
      </c>
      <c r="P353" s="8">
        <f>IF(COUNTIF($B$8:B353,Table1[[#This Row],[Address]])&gt;1,1,0)</f>
        <v>0</v>
      </c>
    </row>
    <row r="354" spans="1:16" x14ac:dyDescent="0.25">
      <c r="A354" s="3"/>
      <c r="B354" s="3"/>
      <c r="C354" s="13"/>
      <c r="D354" s="3"/>
      <c r="E354" s="13"/>
      <c r="F354" s="45"/>
      <c r="G354" s="13"/>
      <c r="H354" s="13"/>
      <c r="I354" s="3"/>
      <c r="J354" s="13"/>
      <c r="K354" s="51"/>
      <c r="L354" s="13"/>
      <c r="M354" s="13"/>
      <c r="N354" s="13"/>
      <c r="O354" s="30" t="str">
        <f>LEFT(Table1[[#This Row],[Phone]],3)</f>
        <v/>
      </c>
      <c r="P354" s="8">
        <f>IF(COUNTIF($B$8:B354,Table1[[#This Row],[Address]])&gt;1,1,0)</f>
        <v>0</v>
      </c>
    </row>
    <row r="355" spans="1:16" x14ac:dyDescent="0.25">
      <c r="A355" s="3"/>
      <c r="B355" s="3"/>
      <c r="C355" s="13"/>
      <c r="D355" s="3"/>
      <c r="E355" s="13"/>
      <c r="F355" s="45"/>
      <c r="G355" s="13"/>
      <c r="H355" s="13"/>
      <c r="I355" s="3"/>
      <c r="J355" s="13"/>
      <c r="K355" s="51"/>
      <c r="L355" s="13"/>
      <c r="M355" s="13"/>
      <c r="N355" s="13"/>
      <c r="O355" s="30" t="str">
        <f>LEFT(Table1[[#This Row],[Phone]],3)</f>
        <v/>
      </c>
      <c r="P355" s="8">
        <f>IF(COUNTIF($B$8:B355,Table1[[#This Row],[Address]])&gt;1,1,0)</f>
        <v>0</v>
      </c>
    </row>
    <row r="356" spans="1:16" x14ac:dyDescent="0.25">
      <c r="A356" s="3"/>
      <c r="B356" s="3"/>
      <c r="C356" s="13"/>
      <c r="D356" s="3"/>
      <c r="E356" s="13"/>
      <c r="F356" s="45"/>
      <c r="G356" s="13"/>
      <c r="H356" s="13"/>
      <c r="I356" s="3"/>
      <c r="J356" s="13"/>
      <c r="K356" s="51"/>
      <c r="L356" s="13"/>
      <c r="M356" s="13"/>
      <c r="N356" s="13"/>
      <c r="O356" s="30" t="str">
        <f>LEFT(Table1[[#This Row],[Phone]],3)</f>
        <v/>
      </c>
      <c r="P356" s="8">
        <f>IF(COUNTIF($B$8:B356,Table1[[#This Row],[Address]])&gt;1,1,0)</f>
        <v>0</v>
      </c>
    </row>
    <row r="357" spans="1:16" x14ac:dyDescent="0.25">
      <c r="A357" s="3"/>
      <c r="B357" s="3"/>
      <c r="C357" s="13"/>
      <c r="D357" s="3"/>
      <c r="E357" s="13"/>
      <c r="F357" s="45"/>
      <c r="G357" s="13"/>
      <c r="H357" s="13"/>
      <c r="I357" s="3"/>
      <c r="J357" s="13"/>
      <c r="K357" s="51"/>
      <c r="L357" s="13"/>
      <c r="M357" s="13"/>
      <c r="N357" s="13"/>
      <c r="O357" s="30" t="str">
        <f>LEFT(Table1[[#This Row],[Phone]],3)</f>
        <v/>
      </c>
      <c r="P357" s="8">
        <f>IF(COUNTIF($B$8:B357,Table1[[#This Row],[Address]])&gt;1,1,0)</f>
        <v>0</v>
      </c>
    </row>
    <row r="358" spans="1:16" x14ac:dyDescent="0.25">
      <c r="A358" s="3"/>
      <c r="B358" s="3"/>
      <c r="C358" s="13"/>
      <c r="D358" s="3"/>
      <c r="E358" s="13"/>
      <c r="F358" s="45"/>
      <c r="G358" s="13"/>
      <c r="H358" s="13"/>
      <c r="I358" s="3"/>
      <c r="J358" s="13"/>
      <c r="K358" s="51"/>
      <c r="L358" s="13"/>
      <c r="M358" s="13"/>
      <c r="N358" s="13"/>
      <c r="O358" s="30" t="str">
        <f>LEFT(Table1[[#This Row],[Phone]],3)</f>
        <v/>
      </c>
      <c r="P358" s="8">
        <f>IF(COUNTIF($B$8:B358,Table1[[#This Row],[Address]])&gt;1,1,0)</f>
        <v>0</v>
      </c>
    </row>
    <row r="359" spans="1:16" x14ac:dyDescent="0.25">
      <c r="A359" s="3"/>
      <c r="B359" s="3"/>
      <c r="C359" s="13"/>
      <c r="D359" s="3"/>
      <c r="E359" s="13"/>
      <c r="F359" s="45"/>
      <c r="G359" s="13"/>
      <c r="H359" s="13"/>
      <c r="I359" s="3"/>
      <c r="J359" s="13"/>
      <c r="K359" s="51"/>
      <c r="L359" s="13"/>
      <c r="M359" s="13"/>
      <c r="N359" s="13"/>
      <c r="O359" s="30" t="str">
        <f>LEFT(Table1[[#This Row],[Phone]],3)</f>
        <v/>
      </c>
      <c r="P359" s="8">
        <f>IF(COUNTIF($B$8:B359,Table1[[#This Row],[Address]])&gt;1,1,0)</f>
        <v>0</v>
      </c>
    </row>
    <row r="360" spans="1:16" x14ac:dyDescent="0.25">
      <c r="A360" s="3"/>
      <c r="B360" s="3"/>
      <c r="C360" s="13"/>
      <c r="D360" s="3"/>
      <c r="E360" s="13"/>
      <c r="F360" s="45"/>
      <c r="G360" s="13"/>
      <c r="H360" s="13"/>
      <c r="I360" s="3"/>
      <c r="J360" s="13"/>
      <c r="K360" s="51"/>
      <c r="L360" s="13"/>
      <c r="M360" s="13"/>
      <c r="N360" s="13"/>
      <c r="O360" s="30" t="str">
        <f>LEFT(Table1[[#This Row],[Phone]],3)</f>
        <v/>
      </c>
      <c r="P360" s="8">
        <f>IF(COUNTIF($B$8:B360,Table1[[#This Row],[Address]])&gt;1,1,0)</f>
        <v>0</v>
      </c>
    </row>
    <row r="361" spans="1:16" x14ac:dyDescent="0.25">
      <c r="A361" s="3"/>
      <c r="B361" s="3"/>
      <c r="C361" s="13"/>
      <c r="D361" s="3"/>
      <c r="E361" s="13"/>
      <c r="F361" s="45"/>
      <c r="G361" s="13"/>
      <c r="H361" s="13"/>
      <c r="I361" s="3"/>
      <c r="J361" s="13"/>
      <c r="K361" s="51"/>
      <c r="L361" s="13"/>
      <c r="M361" s="13"/>
      <c r="N361" s="13"/>
      <c r="O361" s="30" t="str">
        <f>LEFT(Table1[[#This Row],[Phone]],3)</f>
        <v/>
      </c>
      <c r="P361" s="8">
        <f>IF(COUNTIF($B$8:B361,Table1[[#This Row],[Address]])&gt;1,1,0)</f>
        <v>0</v>
      </c>
    </row>
    <row r="362" spans="1:16" x14ac:dyDescent="0.25">
      <c r="A362" s="3"/>
      <c r="B362" s="3"/>
      <c r="C362" s="13"/>
      <c r="D362" s="3"/>
      <c r="E362" s="13"/>
      <c r="F362" s="45"/>
      <c r="G362" s="13"/>
      <c r="H362" s="13"/>
      <c r="I362" s="3"/>
      <c r="J362" s="13"/>
      <c r="K362" s="51"/>
      <c r="L362" s="13"/>
      <c r="M362" s="13"/>
      <c r="N362" s="13"/>
      <c r="O362" s="30" t="str">
        <f>LEFT(Table1[[#This Row],[Phone]],3)</f>
        <v/>
      </c>
      <c r="P362" s="8">
        <f>IF(COUNTIF($B$8:B362,Table1[[#This Row],[Address]])&gt;1,1,0)</f>
        <v>0</v>
      </c>
    </row>
    <row r="363" spans="1:16" x14ac:dyDescent="0.25">
      <c r="A363" s="3"/>
      <c r="B363" s="3"/>
      <c r="C363" s="13"/>
      <c r="D363" s="3"/>
      <c r="E363" s="13"/>
      <c r="F363" s="45"/>
      <c r="G363" s="13"/>
      <c r="H363" s="13"/>
      <c r="I363" s="3"/>
      <c r="J363" s="13"/>
      <c r="K363" s="51"/>
      <c r="L363" s="13"/>
      <c r="M363" s="13"/>
      <c r="N363" s="13"/>
      <c r="O363" s="30" t="str">
        <f>LEFT(Table1[[#This Row],[Phone]],3)</f>
        <v/>
      </c>
      <c r="P363" s="8">
        <f>IF(COUNTIF($B$8:B363,Table1[[#This Row],[Address]])&gt;1,1,0)</f>
        <v>0</v>
      </c>
    </row>
    <row r="364" spans="1:16" x14ac:dyDescent="0.25">
      <c r="A364" s="3"/>
      <c r="B364" s="3"/>
      <c r="C364" s="13"/>
      <c r="D364" s="3"/>
      <c r="E364" s="13"/>
      <c r="F364" s="45"/>
      <c r="G364" s="13"/>
      <c r="H364" s="13"/>
      <c r="I364" s="3"/>
      <c r="J364" s="13"/>
      <c r="K364" s="51"/>
      <c r="L364" s="13"/>
      <c r="M364" s="13"/>
      <c r="N364" s="13"/>
      <c r="O364" s="30" t="str">
        <f>LEFT(Table1[[#This Row],[Phone]],3)</f>
        <v/>
      </c>
      <c r="P364" s="8">
        <f>IF(COUNTIF($B$8:B364,Table1[[#This Row],[Address]])&gt;1,1,0)</f>
        <v>0</v>
      </c>
    </row>
    <row r="365" spans="1:16" x14ac:dyDescent="0.25">
      <c r="A365" s="3"/>
      <c r="B365" s="3"/>
      <c r="C365" s="13"/>
      <c r="D365" s="3"/>
      <c r="E365" s="13"/>
      <c r="F365" s="45"/>
      <c r="G365" s="13"/>
      <c r="H365" s="13"/>
      <c r="I365" s="3"/>
      <c r="J365" s="13"/>
      <c r="K365" s="51"/>
      <c r="L365" s="13"/>
      <c r="M365" s="13"/>
      <c r="N365" s="13"/>
      <c r="O365" s="30" t="str">
        <f>LEFT(Table1[[#This Row],[Phone]],3)</f>
        <v/>
      </c>
      <c r="P365" s="8">
        <f>IF(COUNTIF($B$8:B365,Table1[[#This Row],[Address]])&gt;1,1,0)</f>
        <v>0</v>
      </c>
    </row>
    <row r="366" spans="1:16" x14ac:dyDescent="0.25">
      <c r="A366" s="3"/>
      <c r="B366" s="3"/>
      <c r="C366" s="13"/>
      <c r="D366" s="3"/>
      <c r="E366" s="13"/>
      <c r="F366" s="45"/>
      <c r="G366" s="13"/>
      <c r="H366" s="13"/>
      <c r="I366" s="3"/>
      <c r="J366" s="13"/>
      <c r="K366" s="51"/>
      <c r="L366" s="13"/>
      <c r="M366" s="13"/>
      <c r="N366" s="13"/>
      <c r="O366" s="30" t="str">
        <f>LEFT(Table1[[#This Row],[Phone]],3)</f>
        <v/>
      </c>
      <c r="P366" s="8">
        <f>IF(COUNTIF($B$8:B366,Table1[[#This Row],[Address]])&gt;1,1,0)</f>
        <v>0</v>
      </c>
    </row>
    <row r="367" spans="1:16" x14ac:dyDescent="0.25">
      <c r="A367" s="3"/>
      <c r="B367" s="3"/>
      <c r="C367" s="13"/>
      <c r="D367" s="3"/>
      <c r="E367" s="13"/>
      <c r="F367" s="45"/>
      <c r="G367" s="13"/>
      <c r="H367" s="13"/>
      <c r="I367" s="3"/>
      <c r="J367" s="13"/>
      <c r="K367" s="51"/>
      <c r="L367" s="13"/>
      <c r="M367" s="13"/>
      <c r="N367" s="13"/>
      <c r="O367" s="30" t="str">
        <f>LEFT(Table1[[#This Row],[Phone]],3)</f>
        <v/>
      </c>
      <c r="P367" s="8">
        <f>IF(COUNTIF($B$8:B367,Table1[[#This Row],[Address]])&gt;1,1,0)</f>
        <v>0</v>
      </c>
    </row>
    <row r="368" spans="1:16" x14ac:dyDescent="0.25">
      <c r="A368" s="3"/>
      <c r="B368" s="3"/>
      <c r="C368" s="13"/>
      <c r="D368" s="3"/>
      <c r="E368" s="13"/>
      <c r="F368" s="45"/>
      <c r="G368" s="13"/>
      <c r="H368" s="13"/>
      <c r="I368" s="3"/>
      <c r="J368" s="13"/>
      <c r="K368" s="51"/>
      <c r="L368" s="13"/>
      <c r="M368" s="13"/>
      <c r="N368" s="13"/>
      <c r="O368" s="30" t="str">
        <f>LEFT(Table1[[#This Row],[Phone]],3)</f>
        <v/>
      </c>
      <c r="P368" s="8">
        <f>IF(COUNTIF($B$8:B368,Table1[[#This Row],[Address]])&gt;1,1,0)</f>
        <v>0</v>
      </c>
    </row>
    <row r="369" spans="1:16" x14ac:dyDescent="0.25">
      <c r="A369" s="3"/>
      <c r="B369" s="3"/>
      <c r="C369" s="13"/>
      <c r="D369" s="3"/>
      <c r="E369" s="13"/>
      <c r="F369" s="45"/>
      <c r="G369" s="13"/>
      <c r="H369" s="13"/>
      <c r="I369" s="3"/>
      <c r="J369" s="13"/>
      <c r="K369" s="51"/>
      <c r="L369" s="13"/>
      <c r="M369" s="13"/>
      <c r="N369" s="13"/>
      <c r="O369" s="30" t="str">
        <f>LEFT(Table1[[#This Row],[Phone]],3)</f>
        <v/>
      </c>
      <c r="P369" s="8">
        <f>IF(COUNTIF($B$8:B369,Table1[[#This Row],[Address]])&gt;1,1,0)</f>
        <v>0</v>
      </c>
    </row>
    <row r="370" spans="1:16" x14ac:dyDescent="0.25">
      <c r="A370" s="3"/>
      <c r="B370" s="3"/>
      <c r="C370" s="13"/>
      <c r="D370" s="3"/>
      <c r="E370" s="13"/>
      <c r="F370" s="45"/>
      <c r="G370" s="13"/>
      <c r="H370" s="13"/>
      <c r="I370" s="3"/>
      <c r="J370" s="13"/>
      <c r="K370" s="51"/>
      <c r="L370" s="13"/>
      <c r="M370" s="13"/>
      <c r="N370" s="13"/>
      <c r="O370" s="30" t="str">
        <f>LEFT(Table1[[#This Row],[Phone]],3)</f>
        <v/>
      </c>
      <c r="P370" s="8">
        <f>IF(COUNTIF($B$8:B370,Table1[[#This Row],[Address]])&gt;1,1,0)</f>
        <v>0</v>
      </c>
    </row>
    <row r="371" spans="1:16" x14ac:dyDescent="0.25">
      <c r="A371" s="3"/>
      <c r="B371" s="3"/>
      <c r="C371" s="13"/>
      <c r="D371" s="3"/>
      <c r="E371" s="13"/>
      <c r="F371" s="45"/>
      <c r="G371" s="13"/>
      <c r="H371" s="13"/>
      <c r="I371" s="3"/>
      <c r="J371" s="13"/>
      <c r="K371" s="51"/>
      <c r="L371" s="13"/>
      <c r="M371" s="13"/>
      <c r="N371" s="13"/>
      <c r="O371" s="30" t="str">
        <f>LEFT(Table1[[#This Row],[Phone]],3)</f>
        <v/>
      </c>
      <c r="P371" s="8">
        <f>IF(COUNTIF($B$8:B371,Table1[[#This Row],[Address]])&gt;1,1,0)</f>
        <v>0</v>
      </c>
    </row>
    <row r="372" spans="1:16" x14ac:dyDescent="0.25">
      <c r="A372" s="3"/>
      <c r="B372" s="3"/>
      <c r="C372" s="13"/>
      <c r="D372" s="3"/>
      <c r="E372" s="13"/>
      <c r="F372" s="45"/>
      <c r="G372" s="13"/>
      <c r="H372" s="13"/>
      <c r="I372" s="3"/>
      <c r="J372" s="13"/>
      <c r="K372" s="51"/>
      <c r="L372" s="13"/>
      <c r="M372" s="13"/>
      <c r="N372" s="13"/>
      <c r="O372" s="30" t="str">
        <f>LEFT(Table1[[#This Row],[Phone]],3)</f>
        <v/>
      </c>
      <c r="P372" s="8">
        <f>IF(COUNTIF($B$8:B372,Table1[[#This Row],[Address]])&gt;1,1,0)</f>
        <v>0</v>
      </c>
    </row>
    <row r="373" spans="1:16" x14ac:dyDescent="0.25">
      <c r="A373" s="3"/>
      <c r="B373" s="3"/>
      <c r="C373" s="13"/>
      <c r="D373" s="3"/>
      <c r="E373" s="13"/>
      <c r="F373" s="45"/>
      <c r="G373" s="13"/>
      <c r="H373" s="13"/>
      <c r="I373" s="3"/>
      <c r="J373" s="13"/>
      <c r="K373" s="51"/>
      <c r="L373" s="13"/>
      <c r="M373" s="13"/>
      <c r="N373" s="13"/>
      <c r="O373" s="30" t="str">
        <f>LEFT(Table1[[#This Row],[Phone]],3)</f>
        <v/>
      </c>
      <c r="P373" s="8">
        <f>IF(COUNTIF($B$8:B373,Table1[[#This Row],[Address]])&gt;1,1,0)</f>
        <v>0</v>
      </c>
    </row>
    <row r="374" spans="1:16" x14ac:dyDescent="0.25">
      <c r="A374" s="3"/>
      <c r="B374" s="3"/>
      <c r="C374" s="13"/>
      <c r="D374" s="3"/>
      <c r="E374" s="13"/>
      <c r="F374" s="45"/>
      <c r="G374" s="13"/>
      <c r="H374" s="13"/>
      <c r="I374" s="3"/>
      <c r="J374" s="13"/>
      <c r="K374" s="51"/>
      <c r="L374" s="13"/>
      <c r="M374" s="13"/>
      <c r="N374" s="13"/>
      <c r="O374" s="30" t="str">
        <f>LEFT(Table1[[#This Row],[Phone]],3)</f>
        <v/>
      </c>
      <c r="P374" s="8">
        <f>IF(COUNTIF($B$8:B374,Table1[[#This Row],[Address]])&gt;1,1,0)</f>
        <v>0</v>
      </c>
    </row>
    <row r="375" spans="1:16" x14ac:dyDescent="0.25">
      <c r="A375" s="3"/>
      <c r="B375" s="3"/>
      <c r="C375" s="13"/>
      <c r="D375" s="3"/>
      <c r="E375" s="13"/>
      <c r="F375" s="45"/>
      <c r="G375" s="13"/>
      <c r="H375" s="13"/>
      <c r="I375" s="3"/>
      <c r="J375" s="13"/>
      <c r="K375" s="51"/>
      <c r="L375" s="13"/>
      <c r="M375" s="13"/>
      <c r="N375" s="13"/>
      <c r="O375" s="30" t="str">
        <f>LEFT(Table1[[#This Row],[Phone]],3)</f>
        <v/>
      </c>
      <c r="P375" s="8">
        <f>IF(COUNTIF($B$8:B375,Table1[[#This Row],[Address]])&gt;1,1,0)</f>
        <v>0</v>
      </c>
    </row>
    <row r="376" spans="1:16" x14ac:dyDescent="0.25">
      <c r="A376" s="3"/>
      <c r="B376" s="3"/>
      <c r="C376" s="13"/>
      <c r="D376" s="3"/>
      <c r="E376" s="13"/>
      <c r="F376" s="45"/>
      <c r="G376" s="13"/>
      <c r="H376" s="13"/>
      <c r="I376" s="3"/>
      <c r="J376" s="13"/>
      <c r="K376" s="51"/>
      <c r="L376" s="13"/>
      <c r="M376" s="13"/>
      <c r="N376" s="13"/>
      <c r="O376" s="30" t="str">
        <f>LEFT(Table1[[#This Row],[Phone]],3)</f>
        <v/>
      </c>
      <c r="P376" s="8">
        <f>IF(COUNTIF($B$8:B376,Table1[[#This Row],[Address]])&gt;1,1,0)</f>
        <v>0</v>
      </c>
    </row>
    <row r="377" spans="1:16" x14ac:dyDescent="0.25">
      <c r="A377" s="3"/>
      <c r="B377" s="3"/>
      <c r="C377" s="13"/>
      <c r="D377" s="3"/>
      <c r="E377" s="13"/>
      <c r="F377" s="45"/>
      <c r="G377" s="13"/>
      <c r="H377" s="13"/>
      <c r="I377" s="3"/>
      <c r="J377" s="13"/>
      <c r="K377" s="51"/>
      <c r="L377" s="13"/>
      <c r="M377" s="13"/>
      <c r="N377" s="13"/>
      <c r="O377" s="30" t="str">
        <f>LEFT(Table1[[#This Row],[Phone]],3)</f>
        <v/>
      </c>
      <c r="P377" s="8">
        <f>IF(COUNTIF($B$8:B377,Table1[[#This Row],[Address]])&gt;1,1,0)</f>
        <v>0</v>
      </c>
    </row>
    <row r="378" spans="1:16" x14ac:dyDescent="0.25">
      <c r="A378" s="3"/>
      <c r="B378" s="3"/>
      <c r="C378" s="13"/>
      <c r="D378" s="3"/>
      <c r="E378" s="13"/>
      <c r="F378" s="45"/>
      <c r="G378" s="13"/>
      <c r="H378" s="13"/>
      <c r="I378" s="3"/>
      <c r="J378" s="13"/>
      <c r="K378" s="51"/>
      <c r="L378" s="13"/>
      <c r="M378" s="13"/>
      <c r="N378" s="13"/>
      <c r="O378" s="30" t="str">
        <f>LEFT(Table1[[#This Row],[Phone]],3)</f>
        <v/>
      </c>
      <c r="P378" s="8">
        <f>IF(COUNTIF($B$8:B378,Table1[[#This Row],[Address]])&gt;1,1,0)</f>
        <v>0</v>
      </c>
    </row>
    <row r="379" spans="1:16" x14ac:dyDescent="0.25">
      <c r="A379" s="3"/>
      <c r="B379" s="3"/>
      <c r="C379" s="13"/>
      <c r="D379" s="3"/>
      <c r="E379" s="13"/>
      <c r="F379" s="45"/>
      <c r="G379" s="13"/>
      <c r="H379" s="13"/>
      <c r="I379" s="3"/>
      <c r="J379" s="13"/>
      <c r="K379" s="51"/>
      <c r="L379" s="13"/>
      <c r="M379" s="13"/>
      <c r="N379" s="13"/>
      <c r="O379" s="30" t="str">
        <f>LEFT(Table1[[#This Row],[Phone]],3)</f>
        <v/>
      </c>
      <c r="P379" s="8">
        <f>IF(COUNTIF($B$8:B379,Table1[[#This Row],[Address]])&gt;1,1,0)</f>
        <v>0</v>
      </c>
    </row>
    <row r="380" spans="1:16" x14ac:dyDescent="0.25">
      <c r="A380" s="3"/>
      <c r="B380" s="3"/>
      <c r="C380" s="13"/>
      <c r="D380" s="3"/>
      <c r="E380" s="13"/>
      <c r="F380" s="45"/>
      <c r="G380" s="13"/>
      <c r="H380" s="13"/>
      <c r="I380" s="3"/>
      <c r="J380" s="13"/>
      <c r="K380" s="51"/>
      <c r="L380" s="13"/>
      <c r="M380" s="13"/>
      <c r="N380" s="13"/>
      <c r="O380" s="30" t="str">
        <f>LEFT(Table1[[#This Row],[Phone]],3)</f>
        <v/>
      </c>
      <c r="P380" s="8">
        <f>IF(COUNTIF($B$8:B380,Table1[[#This Row],[Address]])&gt;1,1,0)</f>
        <v>0</v>
      </c>
    </row>
    <row r="381" spans="1:16" x14ac:dyDescent="0.25">
      <c r="A381" s="3"/>
      <c r="B381" s="3"/>
      <c r="C381" s="13"/>
      <c r="D381" s="3"/>
      <c r="E381" s="13"/>
      <c r="F381" s="45"/>
      <c r="G381" s="13"/>
      <c r="H381" s="13"/>
      <c r="I381" s="3"/>
      <c r="J381" s="13"/>
      <c r="K381" s="51"/>
      <c r="L381" s="13"/>
      <c r="M381" s="13"/>
      <c r="N381" s="13"/>
      <c r="O381" s="30" t="str">
        <f>LEFT(Table1[[#This Row],[Phone]],3)</f>
        <v/>
      </c>
      <c r="P381" s="8">
        <f>IF(COUNTIF($B$8:B381,Table1[[#This Row],[Address]])&gt;1,1,0)</f>
        <v>0</v>
      </c>
    </row>
    <row r="382" spans="1:16" x14ac:dyDescent="0.25">
      <c r="A382" s="3"/>
      <c r="B382" s="3"/>
      <c r="C382" s="13"/>
      <c r="D382" s="3"/>
      <c r="E382" s="13"/>
      <c r="F382" s="45"/>
      <c r="G382" s="13"/>
      <c r="H382" s="13"/>
      <c r="I382" s="3"/>
      <c r="J382" s="13"/>
      <c r="K382" s="51"/>
      <c r="L382" s="13"/>
      <c r="M382" s="13"/>
      <c r="N382" s="13"/>
      <c r="O382" s="30" t="str">
        <f>LEFT(Table1[[#This Row],[Phone]],3)</f>
        <v/>
      </c>
      <c r="P382" s="8">
        <f>IF(COUNTIF($B$8:B382,Table1[[#This Row],[Address]])&gt;1,1,0)</f>
        <v>0</v>
      </c>
    </row>
    <row r="383" spans="1:16" x14ac:dyDescent="0.25">
      <c r="A383" s="3"/>
      <c r="B383" s="3"/>
      <c r="C383" s="13"/>
      <c r="D383" s="3"/>
      <c r="E383" s="13"/>
      <c r="F383" s="45"/>
      <c r="G383" s="13"/>
      <c r="H383" s="13"/>
      <c r="I383" s="3"/>
      <c r="J383" s="13"/>
      <c r="K383" s="51"/>
      <c r="L383" s="13"/>
      <c r="M383" s="13"/>
      <c r="N383" s="13"/>
      <c r="O383" s="30" t="str">
        <f>LEFT(Table1[[#This Row],[Phone]],3)</f>
        <v/>
      </c>
      <c r="P383" s="8">
        <f>IF(COUNTIF($B$8:B383,Table1[[#This Row],[Address]])&gt;1,1,0)</f>
        <v>0</v>
      </c>
    </row>
    <row r="384" spans="1:16" x14ac:dyDescent="0.25">
      <c r="A384" s="3"/>
      <c r="B384" s="3"/>
      <c r="C384" s="13"/>
      <c r="D384" s="3"/>
      <c r="E384" s="13"/>
      <c r="F384" s="45"/>
      <c r="G384" s="13"/>
      <c r="H384" s="13"/>
      <c r="I384" s="3"/>
      <c r="J384" s="13"/>
      <c r="K384" s="51"/>
      <c r="L384" s="13"/>
      <c r="M384" s="13"/>
      <c r="N384" s="13"/>
      <c r="O384" s="30" t="str">
        <f>LEFT(Table1[[#This Row],[Phone]],3)</f>
        <v/>
      </c>
      <c r="P384" s="8">
        <f>IF(COUNTIF($B$8:B384,Table1[[#This Row],[Address]])&gt;1,1,0)</f>
        <v>0</v>
      </c>
    </row>
    <row r="385" spans="1:16" x14ac:dyDescent="0.25">
      <c r="A385" s="3"/>
      <c r="B385" s="3"/>
      <c r="C385" s="13"/>
      <c r="D385" s="3"/>
      <c r="E385" s="13"/>
      <c r="F385" s="45"/>
      <c r="G385" s="13"/>
      <c r="H385" s="13"/>
      <c r="I385" s="3"/>
      <c r="J385" s="13"/>
      <c r="K385" s="51"/>
      <c r="L385" s="13"/>
      <c r="M385" s="13"/>
      <c r="N385" s="13"/>
      <c r="O385" s="30" t="str">
        <f>LEFT(Table1[[#This Row],[Phone]],3)</f>
        <v/>
      </c>
      <c r="P385" s="8">
        <f>IF(COUNTIF($B$8:B385,Table1[[#This Row],[Address]])&gt;1,1,0)</f>
        <v>0</v>
      </c>
    </row>
    <row r="386" spans="1:16" x14ac:dyDescent="0.25">
      <c r="A386" s="3"/>
      <c r="B386" s="3"/>
      <c r="C386" s="13"/>
      <c r="D386" s="3"/>
      <c r="E386" s="13"/>
      <c r="F386" s="45"/>
      <c r="G386" s="13"/>
      <c r="H386" s="13"/>
      <c r="I386" s="3"/>
      <c r="J386" s="13"/>
      <c r="K386" s="51"/>
      <c r="L386" s="13"/>
      <c r="M386" s="13"/>
      <c r="N386" s="13"/>
      <c r="O386" s="30" t="str">
        <f>LEFT(Table1[[#This Row],[Phone]],3)</f>
        <v/>
      </c>
      <c r="P386" s="8">
        <f>IF(COUNTIF($B$8:B386,Table1[[#This Row],[Address]])&gt;1,1,0)</f>
        <v>0</v>
      </c>
    </row>
    <row r="387" spans="1:16" x14ac:dyDescent="0.25">
      <c r="A387" s="3"/>
      <c r="B387" s="3"/>
      <c r="C387" s="13"/>
      <c r="D387" s="3"/>
      <c r="E387" s="13"/>
      <c r="F387" s="45"/>
      <c r="G387" s="13"/>
      <c r="H387" s="13"/>
      <c r="I387" s="3"/>
      <c r="J387" s="13"/>
      <c r="K387" s="51"/>
      <c r="L387" s="13"/>
      <c r="M387" s="13"/>
      <c r="N387" s="13"/>
      <c r="O387" s="30" t="str">
        <f>LEFT(Table1[[#This Row],[Phone]],3)</f>
        <v/>
      </c>
      <c r="P387" s="8">
        <f>IF(COUNTIF($B$8:B387,Table1[[#This Row],[Address]])&gt;1,1,0)</f>
        <v>0</v>
      </c>
    </row>
    <row r="388" spans="1:16" x14ac:dyDescent="0.25">
      <c r="A388" s="3"/>
      <c r="B388" s="3"/>
      <c r="C388" s="13"/>
      <c r="D388" s="3"/>
      <c r="E388" s="13"/>
      <c r="F388" s="45"/>
      <c r="G388" s="13"/>
      <c r="H388" s="13"/>
      <c r="I388" s="3"/>
      <c r="J388" s="13"/>
      <c r="K388" s="51"/>
      <c r="L388" s="13"/>
      <c r="M388" s="13"/>
      <c r="N388" s="13"/>
      <c r="O388" s="30" t="str">
        <f>LEFT(Table1[[#This Row],[Phone]],3)</f>
        <v/>
      </c>
      <c r="P388" s="8">
        <f>IF(COUNTIF($B$8:B388,Table1[[#This Row],[Address]])&gt;1,1,0)</f>
        <v>0</v>
      </c>
    </row>
    <row r="389" spans="1:16" x14ac:dyDescent="0.25">
      <c r="A389" s="3"/>
      <c r="B389" s="3"/>
      <c r="C389" s="13"/>
      <c r="D389" s="3"/>
      <c r="E389" s="13"/>
      <c r="F389" s="45"/>
      <c r="G389" s="13"/>
      <c r="H389" s="13"/>
      <c r="I389" s="3"/>
      <c r="J389" s="13"/>
      <c r="K389" s="51"/>
      <c r="L389" s="13"/>
      <c r="M389" s="13"/>
      <c r="N389" s="13"/>
      <c r="O389" s="30" t="str">
        <f>LEFT(Table1[[#This Row],[Phone]],3)</f>
        <v/>
      </c>
      <c r="P389" s="8">
        <f>IF(COUNTIF($B$8:B389,Table1[[#This Row],[Address]])&gt;1,1,0)</f>
        <v>0</v>
      </c>
    </row>
    <row r="390" spans="1:16" x14ac:dyDescent="0.25">
      <c r="A390" s="3"/>
      <c r="B390" s="3"/>
      <c r="C390" s="13"/>
      <c r="D390" s="3"/>
      <c r="E390" s="13"/>
      <c r="F390" s="45"/>
      <c r="G390" s="13"/>
      <c r="H390" s="13"/>
      <c r="I390" s="3"/>
      <c r="J390" s="13"/>
      <c r="K390" s="51"/>
      <c r="L390" s="13"/>
      <c r="M390" s="13"/>
      <c r="N390" s="13"/>
      <c r="O390" s="30" t="str">
        <f>LEFT(Table1[[#This Row],[Phone]],3)</f>
        <v/>
      </c>
      <c r="P390" s="8">
        <f>IF(COUNTIF($B$8:B390,Table1[[#This Row],[Address]])&gt;1,1,0)</f>
        <v>0</v>
      </c>
    </row>
    <row r="391" spans="1:16" x14ac:dyDescent="0.25">
      <c r="A391" s="3"/>
      <c r="B391" s="3"/>
      <c r="C391" s="13"/>
      <c r="D391" s="3"/>
      <c r="E391" s="13"/>
      <c r="F391" s="45"/>
      <c r="G391" s="13"/>
      <c r="H391" s="13"/>
      <c r="I391" s="3"/>
      <c r="J391" s="13"/>
      <c r="K391" s="51"/>
      <c r="L391" s="13"/>
      <c r="M391" s="13"/>
      <c r="N391" s="13"/>
      <c r="O391" s="30" t="str">
        <f>LEFT(Table1[[#This Row],[Phone]],3)</f>
        <v/>
      </c>
      <c r="P391" s="8">
        <f>IF(COUNTIF($B$8:B391,Table1[[#This Row],[Address]])&gt;1,1,0)</f>
        <v>0</v>
      </c>
    </row>
    <row r="392" spans="1:16" x14ac:dyDescent="0.25">
      <c r="A392" s="3"/>
      <c r="B392" s="3"/>
      <c r="C392" s="13"/>
      <c r="D392" s="3"/>
      <c r="E392" s="13"/>
      <c r="F392" s="45"/>
      <c r="G392" s="13"/>
      <c r="H392" s="13"/>
      <c r="I392" s="3"/>
      <c r="J392" s="13"/>
      <c r="K392" s="51"/>
      <c r="L392" s="13"/>
      <c r="M392" s="13"/>
      <c r="N392" s="13"/>
      <c r="O392" s="30" t="str">
        <f>LEFT(Table1[[#This Row],[Phone]],3)</f>
        <v/>
      </c>
      <c r="P392" s="8">
        <f>IF(COUNTIF($B$8:B392,Table1[[#This Row],[Address]])&gt;1,1,0)</f>
        <v>0</v>
      </c>
    </row>
    <row r="393" spans="1:16" x14ac:dyDescent="0.25">
      <c r="A393" s="3"/>
      <c r="B393" s="3"/>
      <c r="C393" s="13"/>
      <c r="D393" s="3"/>
      <c r="E393" s="13"/>
      <c r="F393" s="45"/>
      <c r="G393" s="13"/>
      <c r="H393" s="13"/>
      <c r="I393" s="3"/>
      <c r="J393" s="13"/>
      <c r="K393" s="51"/>
      <c r="L393" s="13"/>
      <c r="M393" s="13"/>
      <c r="N393" s="13"/>
      <c r="O393" s="30" t="str">
        <f>LEFT(Table1[[#This Row],[Phone]],3)</f>
        <v/>
      </c>
      <c r="P393" s="8">
        <f>IF(COUNTIF($B$8:B393,Table1[[#This Row],[Address]])&gt;1,1,0)</f>
        <v>0</v>
      </c>
    </row>
    <row r="394" spans="1:16" x14ac:dyDescent="0.25">
      <c r="A394" s="3"/>
      <c r="B394" s="3"/>
      <c r="C394" s="13"/>
      <c r="D394" s="3"/>
      <c r="E394" s="13"/>
      <c r="F394" s="45"/>
      <c r="G394" s="13"/>
      <c r="H394" s="13"/>
      <c r="I394" s="3"/>
      <c r="J394" s="13"/>
      <c r="K394" s="51"/>
      <c r="L394" s="13"/>
      <c r="M394" s="13"/>
      <c r="N394" s="13"/>
      <c r="O394" s="30" t="str">
        <f>LEFT(Table1[[#This Row],[Phone]],3)</f>
        <v/>
      </c>
      <c r="P394" s="8">
        <f>IF(COUNTIF($B$8:B394,Table1[[#This Row],[Address]])&gt;1,1,0)</f>
        <v>0</v>
      </c>
    </row>
    <row r="395" spans="1:16" x14ac:dyDescent="0.25">
      <c r="A395" s="3"/>
      <c r="B395" s="3"/>
      <c r="C395" s="13"/>
      <c r="D395" s="3"/>
      <c r="E395" s="13"/>
      <c r="F395" s="45"/>
      <c r="G395" s="13"/>
      <c r="H395" s="13"/>
      <c r="I395" s="3"/>
      <c r="J395" s="13"/>
      <c r="K395" s="51"/>
      <c r="L395" s="13"/>
      <c r="M395" s="13"/>
      <c r="N395" s="13"/>
      <c r="O395" s="30" t="str">
        <f>LEFT(Table1[[#This Row],[Phone]],3)</f>
        <v/>
      </c>
      <c r="P395" s="8">
        <f>IF(COUNTIF($B$8:B395,Table1[[#This Row],[Address]])&gt;1,1,0)</f>
        <v>0</v>
      </c>
    </row>
    <row r="396" spans="1:16" x14ac:dyDescent="0.25">
      <c r="A396" s="3"/>
      <c r="B396" s="3"/>
      <c r="C396" s="13"/>
      <c r="D396" s="3"/>
      <c r="E396" s="13"/>
      <c r="F396" s="45"/>
      <c r="G396" s="13"/>
      <c r="H396" s="13"/>
      <c r="I396" s="3"/>
      <c r="J396" s="13"/>
      <c r="K396" s="51"/>
      <c r="L396" s="13"/>
      <c r="M396" s="13"/>
      <c r="N396" s="13"/>
      <c r="O396" s="30" t="str">
        <f>LEFT(Table1[[#This Row],[Phone]],3)</f>
        <v/>
      </c>
      <c r="P396" s="8">
        <f>IF(COUNTIF($B$8:B396,Table1[[#This Row],[Address]])&gt;1,1,0)</f>
        <v>0</v>
      </c>
    </row>
    <row r="397" spans="1:16" x14ac:dyDescent="0.25">
      <c r="A397" s="3"/>
      <c r="B397" s="3"/>
      <c r="C397" s="13"/>
      <c r="D397" s="3"/>
      <c r="E397" s="13"/>
      <c r="F397" s="45"/>
      <c r="G397" s="13"/>
      <c r="H397" s="13"/>
      <c r="I397" s="3"/>
      <c r="J397" s="13"/>
      <c r="K397" s="51"/>
      <c r="L397" s="13"/>
      <c r="M397" s="13"/>
      <c r="N397" s="13"/>
      <c r="O397" s="30" t="str">
        <f>LEFT(Table1[[#This Row],[Phone]],3)</f>
        <v/>
      </c>
      <c r="P397" s="8">
        <f>IF(COUNTIF($B$8:B397,Table1[[#This Row],[Address]])&gt;1,1,0)</f>
        <v>0</v>
      </c>
    </row>
    <row r="398" spans="1:16" x14ac:dyDescent="0.25">
      <c r="A398" s="3"/>
      <c r="B398" s="3"/>
      <c r="C398" s="13"/>
      <c r="D398" s="3"/>
      <c r="E398" s="13"/>
      <c r="F398" s="45"/>
      <c r="G398" s="13"/>
      <c r="H398" s="13"/>
      <c r="I398" s="3"/>
      <c r="J398" s="13"/>
      <c r="K398" s="51"/>
      <c r="L398" s="13"/>
      <c r="M398" s="13"/>
      <c r="N398" s="13"/>
      <c r="O398" s="30" t="str">
        <f>LEFT(Table1[[#This Row],[Phone]],3)</f>
        <v/>
      </c>
      <c r="P398" s="8">
        <f>IF(COUNTIF($B$8:B398,Table1[[#This Row],[Address]])&gt;1,1,0)</f>
        <v>0</v>
      </c>
    </row>
    <row r="399" spans="1:16" x14ac:dyDescent="0.25">
      <c r="A399" s="3"/>
      <c r="B399" s="3"/>
      <c r="C399" s="13"/>
      <c r="D399" s="3"/>
      <c r="E399" s="13"/>
      <c r="F399" s="45"/>
      <c r="G399" s="13"/>
      <c r="H399" s="13"/>
      <c r="I399" s="3"/>
      <c r="J399" s="13"/>
      <c r="K399" s="51"/>
      <c r="L399" s="13"/>
      <c r="M399" s="13"/>
      <c r="N399" s="13"/>
      <c r="O399" s="30" t="str">
        <f>LEFT(Table1[[#This Row],[Phone]],3)</f>
        <v/>
      </c>
      <c r="P399" s="8">
        <f>IF(COUNTIF($B$8:B399,Table1[[#This Row],[Address]])&gt;1,1,0)</f>
        <v>0</v>
      </c>
    </row>
    <row r="400" spans="1:16" x14ac:dyDescent="0.25">
      <c r="A400" s="3"/>
      <c r="B400" s="3"/>
      <c r="C400" s="13"/>
      <c r="D400" s="3"/>
      <c r="E400" s="13"/>
      <c r="F400" s="45"/>
      <c r="G400" s="13"/>
      <c r="H400" s="13"/>
      <c r="I400" s="3"/>
      <c r="J400" s="13"/>
      <c r="K400" s="51"/>
      <c r="L400" s="13"/>
      <c r="M400" s="13"/>
      <c r="N400" s="13"/>
      <c r="O400" s="30" t="str">
        <f>LEFT(Table1[[#This Row],[Phone]],3)</f>
        <v/>
      </c>
      <c r="P400" s="8">
        <f>IF(COUNTIF($B$8:B400,Table1[[#This Row],[Address]])&gt;1,1,0)</f>
        <v>0</v>
      </c>
    </row>
    <row r="401" spans="1:16" x14ac:dyDescent="0.25">
      <c r="A401" s="3"/>
      <c r="B401" s="3"/>
      <c r="C401" s="13"/>
      <c r="D401" s="3"/>
      <c r="E401" s="13"/>
      <c r="F401" s="45"/>
      <c r="G401" s="13"/>
      <c r="H401" s="13"/>
      <c r="I401" s="3"/>
      <c r="J401" s="13"/>
      <c r="K401" s="51"/>
      <c r="L401" s="13"/>
      <c r="M401" s="13"/>
      <c r="N401" s="13"/>
      <c r="O401" s="30" t="str">
        <f>LEFT(Table1[[#This Row],[Phone]],3)</f>
        <v/>
      </c>
      <c r="P401" s="8">
        <f>IF(COUNTIF($B$8:B401,Table1[[#This Row],[Address]])&gt;1,1,0)</f>
        <v>0</v>
      </c>
    </row>
    <row r="402" spans="1:16" x14ac:dyDescent="0.25">
      <c r="A402" s="3"/>
      <c r="B402" s="3"/>
      <c r="C402" s="13"/>
      <c r="D402" s="3"/>
      <c r="E402" s="13"/>
      <c r="F402" s="45"/>
      <c r="G402" s="13"/>
      <c r="H402" s="13"/>
      <c r="I402" s="3"/>
      <c r="J402" s="13"/>
      <c r="K402" s="51"/>
      <c r="L402" s="13"/>
      <c r="M402" s="13"/>
      <c r="N402" s="13"/>
      <c r="O402" s="30" t="str">
        <f>LEFT(Table1[[#This Row],[Phone]],3)</f>
        <v/>
      </c>
      <c r="P402" s="8">
        <f>IF(COUNTIF($B$8:B402,Table1[[#This Row],[Address]])&gt;1,1,0)</f>
        <v>0</v>
      </c>
    </row>
    <row r="403" spans="1:16" x14ac:dyDescent="0.25">
      <c r="A403" s="3"/>
      <c r="B403" s="3"/>
      <c r="C403" s="13"/>
      <c r="D403" s="3"/>
      <c r="E403" s="13"/>
      <c r="F403" s="45"/>
      <c r="G403" s="13"/>
      <c r="H403" s="13"/>
      <c r="I403" s="3"/>
      <c r="J403" s="13"/>
      <c r="K403" s="51"/>
      <c r="L403" s="13"/>
      <c r="M403" s="13"/>
      <c r="N403" s="13"/>
      <c r="O403" s="30" t="str">
        <f>LEFT(Table1[[#This Row],[Phone]],3)</f>
        <v/>
      </c>
      <c r="P403" s="8">
        <f>IF(COUNTIF($B$8:B403,Table1[[#This Row],[Address]])&gt;1,1,0)</f>
        <v>0</v>
      </c>
    </row>
    <row r="404" spans="1:16" x14ac:dyDescent="0.25">
      <c r="A404" s="3"/>
      <c r="B404" s="3"/>
      <c r="C404" s="13"/>
      <c r="D404" s="3"/>
      <c r="E404" s="13"/>
      <c r="F404" s="45"/>
      <c r="G404" s="13"/>
      <c r="H404" s="13"/>
      <c r="I404" s="3"/>
      <c r="J404" s="13"/>
      <c r="K404" s="51"/>
      <c r="L404" s="13"/>
      <c r="M404" s="13"/>
      <c r="N404" s="13"/>
      <c r="O404" s="30" t="str">
        <f>LEFT(Table1[[#This Row],[Phone]],3)</f>
        <v/>
      </c>
      <c r="P404" s="8">
        <f>IF(COUNTIF($B$8:B404,Table1[[#This Row],[Address]])&gt;1,1,0)</f>
        <v>0</v>
      </c>
    </row>
    <row r="405" spans="1:16" x14ac:dyDescent="0.25">
      <c r="A405" s="3"/>
      <c r="B405" s="3"/>
      <c r="C405" s="13"/>
      <c r="D405" s="3"/>
      <c r="E405" s="13"/>
      <c r="F405" s="45"/>
      <c r="G405" s="13"/>
      <c r="H405" s="13"/>
      <c r="I405" s="3"/>
      <c r="J405" s="13"/>
      <c r="K405" s="51"/>
      <c r="L405" s="13"/>
      <c r="M405" s="13"/>
      <c r="N405" s="13"/>
      <c r="O405" s="30" t="str">
        <f>LEFT(Table1[[#This Row],[Phone]],3)</f>
        <v/>
      </c>
      <c r="P405" s="8">
        <f>IF(COUNTIF($B$8:B405,Table1[[#This Row],[Address]])&gt;1,1,0)</f>
        <v>0</v>
      </c>
    </row>
    <row r="406" spans="1:16" x14ac:dyDescent="0.25">
      <c r="A406" s="3"/>
      <c r="B406" s="3"/>
      <c r="C406" s="13"/>
      <c r="D406" s="3"/>
      <c r="E406" s="13"/>
      <c r="F406" s="45"/>
      <c r="G406" s="13"/>
      <c r="H406" s="13"/>
      <c r="I406" s="3"/>
      <c r="J406" s="13"/>
      <c r="K406" s="51"/>
      <c r="L406" s="13"/>
      <c r="M406" s="13"/>
      <c r="N406" s="13"/>
      <c r="O406" s="30" t="str">
        <f>LEFT(Table1[[#This Row],[Phone]],3)</f>
        <v/>
      </c>
      <c r="P406" s="8">
        <f>IF(COUNTIF($B$8:B406,Table1[[#This Row],[Address]])&gt;1,1,0)</f>
        <v>0</v>
      </c>
    </row>
    <row r="407" spans="1:16" x14ac:dyDescent="0.25">
      <c r="A407" s="3"/>
      <c r="B407" s="3"/>
      <c r="C407" s="13"/>
      <c r="D407" s="3"/>
      <c r="E407" s="13"/>
      <c r="F407" s="45"/>
      <c r="G407" s="13"/>
      <c r="H407" s="13"/>
      <c r="I407" s="3"/>
      <c r="J407" s="13"/>
      <c r="K407" s="51"/>
      <c r="L407" s="13"/>
      <c r="M407" s="13"/>
      <c r="N407" s="13"/>
      <c r="O407" s="30" t="str">
        <f>LEFT(Table1[[#This Row],[Phone]],3)</f>
        <v/>
      </c>
      <c r="P407" s="8">
        <f>IF(COUNTIF($B$8:B407,Table1[[#This Row],[Address]])&gt;1,1,0)</f>
        <v>0</v>
      </c>
    </row>
    <row r="408" spans="1:16" x14ac:dyDescent="0.25">
      <c r="A408" s="3"/>
      <c r="B408" s="3"/>
      <c r="C408" s="13"/>
      <c r="D408" s="3"/>
      <c r="E408" s="13"/>
      <c r="F408" s="45"/>
      <c r="G408" s="13"/>
      <c r="H408" s="13"/>
      <c r="I408" s="3"/>
      <c r="J408" s="13"/>
      <c r="K408" s="51"/>
      <c r="L408" s="13"/>
      <c r="M408" s="13"/>
      <c r="N408" s="13"/>
      <c r="O408" s="30" t="str">
        <f>LEFT(Table1[[#This Row],[Phone]],3)</f>
        <v/>
      </c>
      <c r="P408" s="8">
        <f>IF(COUNTIF($B$8:B408,Table1[[#This Row],[Address]])&gt;1,1,0)</f>
        <v>0</v>
      </c>
    </row>
    <row r="409" spans="1:16" x14ac:dyDescent="0.25">
      <c r="A409" s="3"/>
      <c r="B409" s="3"/>
      <c r="C409" s="13"/>
      <c r="D409" s="3"/>
      <c r="E409" s="13"/>
      <c r="F409" s="45"/>
      <c r="G409" s="13"/>
      <c r="H409" s="13"/>
      <c r="I409" s="3"/>
      <c r="J409" s="13"/>
      <c r="K409" s="51"/>
      <c r="L409" s="13"/>
      <c r="M409" s="13"/>
      <c r="N409" s="13"/>
      <c r="O409" s="30" t="str">
        <f>LEFT(Table1[[#This Row],[Phone]],3)</f>
        <v/>
      </c>
      <c r="P409" s="8">
        <f>IF(COUNTIF($B$8:B409,Table1[[#This Row],[Address]])&gt;1,1,0)</f>
        <v>0</v>
      </c>
    </row>
    <row r="410" spans="1:16" x14ac:dyDescent="0.25">
      <c r="A410" s="3"/>
      <c r="B410" s="3"/>
      <c r="C410" s="13"/>
      <c r="D410" s="3"/>
      <c r="E410" s="13"/>
      <c r="F410" s="45"/>
      <c r="G410" s="13"/>
      <c r="H410" s="13"/>
      <c r="I410" s="3"/>
      <c r="J410" s="13"/>
      <c r="K410" s="51"/>
      <c r="L410" s="13"/>
      <c r="M410" s="13"/>
      <c r="N410" s="13"/>
      <c r="O410" s="30" t="str">
        <f>LEFT(Table1[[#This Row],[Phone]],3)</f>
        <v/>
      </c>
      <c r="P410" s="8">
        <f>IF(COUNTIF($B$8:B410,Table1[[#This Row],[Address]])&gt;1,1,0)</f>
        <v>0</v>
      </c>
    </row>
    <row r="411" spans="1:16" x14ac:dyDescent="0.25">
      <c r="A411" s="3"/>
      <c r="B411" s="3"/>
      <c r="C411" s="13"/>
      <c r="D411" s="3"/>
      <c r="E411" s="13"/>
      <c r="F411" s="45"/>
      <c r="G411" s="13"/>
      <c r="H411" s="13"/>
      <c r="I411" s="3"/>
      <c r="J411" s="13"/>
      <c r="K411" s="51"/>
      <c r="L411" s="13"/>
      <c r="M411" s="13"/>
      <c r="N411" s="13"/>
      <c r="O411" s="30" t="str">
        <f>LEFT(Table1[[#This Row],[Phone]],3)</f>
        <v/>
      </c>
      <c r="P411" s="8">
        <f>IF(COUNTIF($B$8:B411,Table1[[#This Row],[Address]])&gt;1,1,0)</f>
        <v>0</v>
      </c>
    </row>
    <row r="412" spans="1:16" x14ac:dyDescent="0.25">
      <c r="A412" s="3"/>
      <c r="B412" s="3"/>
      <c r="C412" s="13"/>
      <c r="D412" s="3"/>
      <c r="E412" s="13"/>
      <c r="F412" s="45"/>
      <c r="G412" s="13"/>
      <c r="H412" s="13"/>
      <c r="I412" s="3"/>
      <c r="J412" s="13"/>
      <c r="K412" s="51"/>
      <c r="L412" s="13"/>
      <c r="M412" s="13"/>
      <c r="N412" s="13"/>
      <c r="O412" s="30" t="str">
        <f>LEFT(Table1[[#This Row],[Phone]],3)</f>
        <v/>
      </c>
      <c r="P412" s="8">
        <f>IF(COUNTIF($B$8:B412,Table1[[#This Row],[Address]])&gt;1,1,0)</f>
        <v>0</v>
      </c>
    </row>
    <row r="413" spans="1:16" x14ac:dyDescent="0.25">
      <c r="A413" s="3"/>
      <c r="B413" s="3"/>
      <c r="C413" s="13"/>
      <c r="D413" s="3"/>
      <c r="E413" s="13"/>
      <c r="F413" s="45"/>
      <c r="G413" s="13"/>
      <c r="H413" s="13"/>
      <c r="I413" s="3"/>
      <c r="J413" s="13"/>
      <c r="K413" s="51"/>
      <c r="L413" s="13"/>
      <c r="M413" s="13"/>
      <c r="N413" s="13"/>
      <c r="O413" s="30" t="str">
        <f>LEFT(Table1[[#This Row],[Phone]],3)</f>
        <v/>
      </c>
      <c r="P413" s="8">
        <f>IF(COUNTIF($B$8:B413,Table1[[#This Row],[Address]])&gt;1,1,0)</f>
        <v>0</v>
      </c>
    </row>
    <row r="414" spans="1:16" x14ac:dyDescent="0.25">
      <c r="A414" s="3"/>
      <c r="B414" s="3"/>
      <c r="C414" s="13"/>
      <c r="D414" s="3"/>
      <c r="E414" s="13"/>
      <c r="F414" s="45"/>
      <c r="G414" s="13"/>
      <c r="H414" s="13"/>
      <c r="I414" s="3"/>
      <c r="J414" s="13"/>
      <c r="K414" s="51"/>
      <c r="L414" s="13"/>
      <c r="M414" s="13"/>
      <c r="N414" s="13"/>
      <c r="O414" s="30" t="str">
        <f>LEFT(Table1[[#This Row],[Phone]],3)</f>
        <v/>
      </c>
      <c r="P414" s="8">
        <f>IF(COUNTIF($B$8:B414,Table1[[#This Row],[Address]])&gt;1,1,0)</f>
        <v>0</v>
      </c>
    </row>
    <row r="415" spans="1:16" x14ac:dyDescent="0.25">
      <c r="A415" s="3"/>
      <c r="B415" s="3"/>
      <c r="C415" s="13"/>
      <c r="D415" s="3"/>
      <c r="E415" s="13"/>
      <c r="F415" s="45"/>
      <c r="G415" s="13"/>
      <c r="H415" s="13"/>
      <c r="I415" s="3"/>
      <c r="J415" s="13"/>
      <c r="K415" s="51"/>
      <c r="L415" s="13"/>
      <c r="M415" s="13"/>
      <c r="N415" s="13"/>
      <c r="O415" s="30" t="str">
        <f>LEFT(Table1[[#This Row],[Phone]],3)</f>
        <v/>
      </c>
      <c r="P415" s="8">
        <f>IF(COUNTIF($B$8:B415,Table1[[#This Row],[Address]])&gt;1,1,0)</f>
        <v>0</v>
      </c>
    </row>
    <row r="416" spans="1:16" x14ac:dyDescent="0.25">
      <c r="A416" s="3"/>
      <c r="B416" s="3"/>
      <c r="C416" s="13"/>
      <c r="D416" s="3"/>
      <c r="E416" s="13"/>
      <c r="F416" s="45"/>
      <c r="G416" s="13"/>
      <c r="H416" s="13"/>
      <c r="I416" s="3"/>
      <c r="J416" s="13"/>
      <c r="K416" s="51"/>
      <c r="L416" s="13"/>
      <c r="M416" s="13"/>
      <c r="N416" s="13"/>
      <c r="O416" s="30" t="str">
        <f>LEFT(Table1[[#This Row],[Phone]],3)</f>
        <v/>
      </c>
      <c r="P416" s="8">
        <f>IF(COUNTIF($B$8:B416,Table1[[#This Row],[Address]])&gt;1,1,0)</f>
        <v>0</v>
      </c>
    </row>
    <row r="417" spans="1:16" x14ac:dyDescent="0.25">
      <c r="A417" s="3"/>
      <c r="B417" s="3"/>
      <c r="C417" s="13"/>
      <c r="D417" s="3"/>
      <c r="E417" s="13"/>
      <c r="F417" s="45"/>
      <c r="G417" s="13"/>
      <c r="H417" s="13"/>
      <c r="I417" s="3"/>
      <c r="J417" s="13"/>
      <c r="K417" s="51"/>
      <c r="L417" s="13"/>
      <c r="M417" s="13"/>
      <c r="N417" s="13"/>
      <c r="O417" s="30" t="str">
        <f>LEFT(Table1[[#This Row],[Phone]],3)</f>
        <v/>
      </c>
      <c r="P417" s="8">
        <f>IF(COUNTIF($B$8:B417,Table1[[#This Row],[Address]])&gt;1,1,0)</f>
        <v>0</v>
      </c>
    </row>
    <row r="418" spans="1:16" x14ac:dyDescent="0.25">
      <c r="A418" s="3"/>
      <c r="B418" s="3"/>
      <c r="C418" s="13"/>
      <c r="D418" s="3"/>
      <c r="E418" s="13"/>
      <c r="F418" s="45"/>
      <c r="G418" s="13"/>
      <c r="H418" s="13"/>
      <c r="I418" s="3"/>
      <c r="J418" s="13"/>
      <c r="K418" s="51"/>
      <c r="L418" s="13"/>
      <c r="M418" s="13"/>
      <c r="N418" s="13"/>
      <c r="O418" s="30" t="str">
        <f>LEFT(Table1[[#This Row],[Phone]],3)</f>
        <v/>
      </c>
      <c r="P418" s="8">
        <f>IF(COUNTIF($B$8:B418,Table1[[#This Row],[Address]])&gt;1,1,0)</f>
        <v>0</v>
      </c>
    </row>
    <row r="419" spans="1:16" x14ac:dyDescent="0.25">
      <c r="A419" s="3"/>
      <c r="B419" s="3"/>
      <c r="C419" s="13"/>
      <c r="D419" s="3"/>
      <c r="E419" s="13"/>
      <c r="F419" s="45"/>
      <c r="G419" s="13"/>
      <c r="H419" s="13"/>
      <c r="I419" s="3"/>
      <c r="J419" s="13"/>
      <c r="K419" s="51"/>
      <c r="L419" s="13"/>
      <c r="M419" s="13"/>
      <c r="N419" s="13"/>
      <c r="O419" s="30" t="str">
        <f>LEFT(Table1[[#This Row],[Phone]],3)</f>
        <v/>
      </c>
      <c r="P419" s="8">
        <f>IF(COUNTIF($B$8:B419,Table1[[#This Row],[Address]])&gt;1,1,0)</f>
        <v>0</v>
      </c>
    </row>
    <row r="420" spans="1:16" x14ac:dyDescent="0.25">
      <c r="A420" s="3"/>
      <c r="B420" s="3"/>
      <c r="C420" s="13"/>
      <c r="D420" s="3"/>
      <c r="E420" s="13"/>
      <c r="F420" s="45"/>
      <c r="G420" s="13"/>
      <c r="H420" s="13"/>
      <c r="I420" s="3"/>
      <c r="J420" s="13"/>
      <c r="K420" s="51"/>
      <c r="L420" s="13"/>
      <c r="M420" s="13"/>
      <c r="N420" s="13"/>
      <c r="O420" s="30" t="str">
        <f>LEFT(Table1[[#This Row],[Phone]],3)</f>
        <v/>
      </c>
      <c r="P420" s="8">
        <f>IF(COUNTIF($B$8:B420,Table1[[#This Row],[Address]])&gt;1,1,0)</f>
        <v>0</v>
      </c>
    </row>
    <row r="421" spans="1:16" x14ac:dyDescent="0.25">
      <c r="A421" s="3"/>
      <c r="B421" s="3"/>
      <c r="C421" s="13"/>
      <c r="D421" s="3"/>
      <c r="E421" s="13"/>
      <c r="F421" s="45"/>
      <c r="G421" s="13"/>
      <c r="H421" s="13"/>
      <c r="I421" s="3"/>
      <c r="J421" s="13"/>
      <c r="K421" s="51"/>
      <c r="L421" s="13"/>
      <c r="M421" s="13"/>
      <c r="N421" s="13"/>
      <c r="O421" s="30" t="str">
        <f>LEFT(Table1[[#This Row],[Phone]],3)</f>
        <v/>
      </c>
      <c r="P421" s="8">
        <f>IF(COUNTIF($B$8:B421,Table1[[#This Row],[Address]])&gt;1,1,0)</f>
        <v>0</v>
      </c>
    </row>
    <row r="422" spans="1:16" x14ac:dyDescent="0.25">
      <c r="A422" s="3"/>
      <c r="B422" s="3"/>
      <c r="C422" s="13"/>
      <c r="D422" s="3"/>
      <c r="E422" s="13"/>
      <c r="F422" s="45"/>
      <c r="G422" s="13"/>
      <c r="H422" s="13"/>
      <c r="I422" s="3"/>
      <c r="J422" s="13"/>
      <c r="K422" s="51"/>
      <c r="L422" s="13"/>
      <c r="M422" s="13"/>
      <c r="N422" s="13"/>
      <c r="O422" s="30" t="str">
        <f>LEFT(Table1[[#This Row],[Phone]],3)</f>
        <v/>
      </c>
      <c r="P422" s="8">
        <f>IF(COUNTIF($B$8:B422,Table1[[#This Row],[Address]])&gt;1,1,0)</f>
        <v>0</v>
      </c>
    </row>
    <row r="423" spans="1:16" x14ac:dyDescent="0.25">
      <c r="A423" s="3"/>
      <c r="B423" s="3"/>
      <c r="C423" s="13"/>
      <c r="D423" s="3"/>
      <c r="E423" s="13"/>
      <c r="F423" s="45"/>
      <c r="G423" s="13"/>
      <c r="H423" s="13"/>
      <c r="I423" s="3"/>
      <c r="J423" s="13"/>
      <c r="K423" s="51"/>
      <c r="L423" s="13"/>
      <c r="M423" s="13"/>
      <c r="N423" s="13"/>
      <c r="O423" s="30" t="str">
        <f>LEFT(Table1[[#This Row],[Phone]],3)</f>
        <v/>
      </c>
      <c r="P423" s="8">
        <f>IF(COUNTIF($B$8:B423,Table1[[#This Row],[Address]])&gt;1,1,0)</f>
        <v>0</v>
      </c>
    </row>
    <row r="424" spans="1:16" x14ac:dyDescent="0.25">
      <c r="A424" s="3"/>
      <c r="B424" s="3"/>
      <c r="C424" s="13"/>
      <c r="D424" s="3"/>
      <c r="E424" s="13"/>
      <c r="F424" s="45"/>
      <c r="G424" s="13"/>
      <c r="H424" s="13"/>
      <c r="I424" s="3"/>
      <c r="J424" s="13"/>
      <c r="K424" s="51"/>
      <c r="L424" s="13"/>
      <c r="M424" s="13"/>
      <c r="N424" s="13"/>
      <c r="O424" s="30" t="str">
        <f>LEFT(Table1[[#This Row],[Phone]],3)</f>
        <v/>
      </c>
      <c r="P424" s="8">
        <f>IF(COUNTIF($B$8:B424,Table1[[#This Row],[Address]])&gt;1,1,0)</f>
        <v>0</v>
      </c>
    </row>
    <row r="425" spans="1:16" x14ac:dyDescent="0.25">
      <c r="A425" s="3"/>
      <c r="B425" s="3"/>
      <c r="C425" s="13"/>
      <c r="D425" s="3"/>
      <c r="E425" s="13"/>
      <c r="F425" s="45"/>
      <c r="G425" s="13"/>
      <c r="H425" s="13"/>
      <c r="I425" s="3"/>
      <c r="J425" s="13"/>
      <c r="K425" s="51"/>
      <c r="L425" s="13"/>
      <c r="M425" s="13"/>
      <c r="N425" s="13"/>
      <c r="O425" s="30" t="str">
        <f>LEFT(Table1[[#This Row],[Phone]],3)</f>
        <v/>
      </c>
      <c r="P425" s="8">
        <f>IF(COUNTIF($B$8:B425,Table1[[#This Row],[Address]])&gt;1,1,0)</f>
        <v>0</v>
      </c>
    </row>
    <row r="426" spans="1:16" x14ac:dyDescent="0.25">
      <c r="A426" s="3"/>
      <c r="B426" s="3"/>
      <c r="C426" s="13"/>
      <c r="D426" s="3"/>
      <c r="E426" s="13"/>
      <c r="F426" s="45"/>
      <c r="G426" s="13"/>
      <c r="H426" s="13"/>
      <c r="I426" s="3"/>
      <c r="J426" s="13"/>
      <c r="K426" s="51"/>
      <c r="L426" s="13"/>
      <c r="M426" s="13"/>
      <c r="N426" s="13"/>
      <c r="O426" s="30" t="str">
        <f>LEFT(Table1[[#This Row],[Phone]],3)</f>
        <v/>
      </c>
      <c r="P426" s="8">
        <f>IF(COUNTIF($B$8:B426,Table1[[#This Row],[Address]])&gt;1,1,0)</f>
        <v>0</v>
      </c>
    </row>
    <row r="427" spans="1:16" x14ac:dyDescent="0.25">
      <c r="A427" s="3"/>
      <c r="B427" s="3"/>
      <c r="C427" s="13"/>
      <c r="D427" s="3"/>
      <c r="E427" s="13"/>
      <c r="F427" s="45"/>
      <c r="G427" s="13"/>
      <c r="H427" s="13"/>
      <c r="I427" s="3"/>
      <c r="J427" s="13"/>
      <c r="K427" s="51"/>
      <c r="L427" s="13"/>
      <c r="M427" s="13"/>
      <c r="N427" s="13"/>
      <c r="O427" s="30" t="str">
        <f>LEFT(Table1[[#This Row],[Phone]],3)</f>
        <v/>
      </c>
      <c r="P427" s="8">
        <f>IF(COUNTIF($B$8:B427,Table1[[#This Row],[Address]])&gt;1,1,0)</f>
        <v>0</v>
      </c>
    </row>
    <row r="428" spans="1:16" x14ac:dyDescent="0.25">
      <c r="A428" s="3"/>
      <c r="B428" s="3"/>
      <c r="C428" s="13"/>
      <c r="D428" s="3"/>
      <c r="E428" s="13"/>
      <c r="F428" s="45"/>
      <c r="G428" s="13"/>
      <c r="H428" s="13"/>
      <c r="I428" s="3"/>
      <c r="J428" s="13"/>
      <c r="K428" s="51"/>
      <c r="L428" s="13"/>
      <c r="M428" s="13"/>
      <c r="N428" s="13"/>
      <c r="O428" s="30" t="str">
        <f>LEFT(Table1[[#This Row],[Phone]],3)</f>
        <v/>
      </c>
      <c r="P428" s="8">
        <f>IF(COUNTIF($B$8:B428,Table1[[#This Row],[Address]])&gt;1,1,0)</f>
        <v>0</v>
      </c>
    </row>
    <row r="429" spans="1:16" x14ac:dyDescent="0.25">
      <c r="A429" s="3"/>
      <c r="B429" s="3"/>
      <c r="C429" s="13"/>
      <c r="D429" s="3"/>
      <c r="E429" s="13"/>
      <c r="F429" s="45"/>
      <c r="G429" s="13"/>
      <c r="H429" s="13"/>
      <c r="I429" s="3"/>
      <c r="J429" s="13"/>
      <c r="K429" s="51"/>
      <c r="L429" s="13"/>
      <c r="M429" s="13"/>
      <c r="N429" s="13"/>
      <c r="O429" s="30" t="str">
        <f>LEFT(Table1[[#This Row],[Phone]],3)</f>
        <v/>
      </c>
      <c r="P429" s="8">
        <f>IF(COUNTIF($B$8:B429,Table1[[#This Row],[Address]])&gt;1,1,0)</f>
        <v>0</v>
      </c>
    </row>
    <row r="430" spans="1:16" x14ac:dyDescent="0.25">
      <c r="A430" s="3"/>
      <c r="B430" s="3"/>
      <c r="C430" s="13"/>
      <c r="D430" s="3"/>
      <c r="E430" s="13"/>
      <c r="F430" s="45"/>
      <c r="G430" s="13"/>
      <c r="H430" s="13"/>
      <c r="I430" s="3"/>
      <c r="J430" s="13"/>
      <c r="K430" s="51"/>
      <c r="L430" s="13"/>
      <c r="M430" s="13"/>
      <c r="N430" s="13"/>
      <c r="O430" s="30" t="str">
        <f>LEFT(Table1[[#This Row],[Phone]],3)</f>
        <v/>
      </c>
      <c r="P430" s="8">
        <f>IF(COUNTIF($B$8:B430,Table1[[#This Row],[Address]])&gt;1,1,0)</f>
        <v>0</v>
      </c>
    </row>
    <row r="431" spans="1:16" x14ac:dyDescent="0.25">
      <c r="A431" s="3"/>
      <c r="B431" s="3"/>
      <c r="C431" s="13"/>
      <c r="D431" s="3"/>
      <c r="E431" s="13"/>
      <c r="F431" s="45"/>
      <c r="G431" s="13"/>
      <c r="H431" s="13"/>
      <c r="I431" s="3"/>
      <c r="J431" s="13"/>
      <c r="K431" s="51"/>
      <c r="L431" s="13"/>
      <c r="M431" s="13"/>
      <c r="N431" s="13"/>
      <c r="O431" s="30" t="str">
        <f>LEFT(Table1[[#This Row],[Phone]],3)</f>
        <v/>
      </c>
      <c r="P431" s="8">
        <f>IF(COUNTIF($B$8:B431,Table1[[#This Row],[Address]])&gt;1,1,0)</f>
        <v>0</v>
      </c>
    </row>
    <row r="432" spans="1:16" x14ac:dyDescent="0.25">
      <c r="A432" s="3"/>
      <c r="B432" s="3"/>
      <c r="C432" s="13"/>
      <c r="D432" s="3"/>
      <c r="E432" s="13"/>
      <c r="F432" s="45"/>
      <c r="G432" s="13"/>
      <c r="H432" s="13"/>
      <c r="I432" s="3"/>
      <c r="J432" s="13"/>
      <c r="K432" s="51"/>
      <c r="L432" s="13"/>
      <c r="M432" s="13"/>
      <c r="N432" s="13"/>
      <c r="O432" s="30" t="str">
        <f>LEFT(Table1[[#This Row],[Phone]],3)</f>
        <v/>
      </c>
      <c r="P432" s="8">
        <f>IF(COUNTIF($B$8:B432,Table1[[#This Row],[Address]])&gt;1,1,0)</f>
        <v>0</v>
      </c>
    </row>
    <row r="433" spans="1:16" x14ac:dyDescent="0.25">
      <c r="A433" s="3"/>
      <c r="B433" s="3"/>
      <c r="C433" s="13"/>
      <c r="D433" s="3"/>
      <c r="E433" s="13"/>
      <c r="F433" s="45"/>
      <c r="G433" s="13"/>
      <c r="H433" s="13"/>
      <c r="I433" s="3"/>
      <c r="J433" s="13"/>
      <c r="K433" s="51"/>
      <c r="L433" s="13"/>
      <c r="M433" s="13"/>
      <c r="N433" s="13"/>
      <c r="O433" s="30" t="str">
        <f>LEFT(Table1[[#This Row],[Phone]],3)</f>
        <v/>
      </c>
      <c r="P433" s="8">
        <f>IF(COUNTIF($B$8:B433,Table1[[#This Row],[Address]])&gt;1,1,0)</f>
        <v>0</v>
      </c>
    </row>
    <row r="434" spans="1:16" x14ac:dyDescent="0.25">
      <c r="A434" s="3"/>
      <c r="B434" s="3"/>
      <c r="C434" s="13"/>
      <c r="D434" s="3"/>
      <c r="E434" s="13"/>
      <c r="F434" s="45"/>
      <c r="G434" s="13"/>
      <c r="H434" s="13"/>
      <c r="I434" s="3"/>
      <c r="J434" s="13"/>
      <c r="K434" s="51"/>
      <c r="L434" s="13"/>
      <c r="M434" s="13"/>
      <c r="N434" s="13"/>
      <c r="O434" s="30" t="str">
        <f>LEFT(Table1[[#This Row],[Phone]],3)</f>
        <v/>
      </c>
      <c r="P434" s="8">
        <f>IF(COUNTIF($B$8:B434,Table1[[#This Row],[Address]])&gt;1,1,0)</f>
        <v>0</v>
      </c>
    </row>
    <row r="435" spans="1:16" x14ac:dyDescent="0.25">
      <c r="A435" s="3"/>
      <c r="B435" s="3"/>
      <c r="C435" s="13"/>
      <c r="D435" s="3"/>
      <c r="E435" s="13"/>
      <c r="F435" s="45"/>
      <c r="G435" s="13"/>
      <c r="H435" s="13"/>
      <c r="I435" s="3"/>
      <c r="J435" s="13"/>
      <c r="K435" s="51"/>
      <c r="L435" s="13"/>
      <c r="M435" s="13"/>
      <c r="N435" s="13"/>
      <c r="O435" s="30" t="str">
        <f>LEFT(Table1[[#This Row],[Phone]],3)</f>
        <v/>
      </c>
      <c r="P435" s="8">
        <f>IF(COUNTIF($B$8:B435,Table1[[#This Row],[Address]])&gt;1,1,0)</f>
        <v>0</v>
      </c>
    </row>
    <row r="436" spans="1:16" x14ac:dyDescent="0.25">
      <c r="A436" s="3"/>
      <c r="B436" s="3"/>
      <c r="C436" s="13"/>
      <c r="D436" s="3"/>
      <c r="E436" s="13"/>
      <c r="F436" s="45"/>
      <c r="G436" s="13"/>
      <c r="H436" s="13"/>
      <c r="I436" s="3"/>
      <c r="J436" s="13"/>
      <c r="K436" s="51"/>
      <c r="L436" s="13"/>
      <c r="M436" s="13"/>
      <c r="N436" s="13"/>
      <c r="O436" s="30" t="str">
        <f>LEFT(Table1[[#This Row],[Phone]],3)</f>
        <v/>
      </c>
      <c r="P436" s="8">
        <f>IF(COUNTIF($B$8:B436,Table1[[#This Row],[Address]])&gt;1,1,0)</f>
        <v>0</v>
      </c>
    </row>
    <row r="437" spans="1:16" x14ac:dyDescent="0.25">
      <c r="A437" s="3"/>
      <c r="B437" s="3"/>
      <c r="C437" s="13"/>
      <c r="D437" s="3"/>
      <c r="E437" s="13"/>
      <c r="F437" s="45"/>
      <c r="G437" s="13"/>
      <c r="H437" s="13"/>
      <c r="I437" s="3"/>
      <c r="J437" s="13"/>
      <c r="K437" s="51"/>
      <c r="L437" s="13"/>
      <c r="M437" s="13"/>
      <c r="N437" s="13"/>
      <c r="O437" s="30" t="str">
        <f>LEFT(Table1[[#This Row],[Phone]],3)</f>
        <v/>
      </c>
      <c r="P437" s="8">
        <f>IF(COUNTIF($B$8:B437,Table1[[#This Row],[Address]])&gt;1,1,0)</f>
        <v>0</v>
      </c>
    </row>
    <row r="438" spans="1:16" x14ac:dyDescent="0.25">
      <c r="A438" s="3"/>
      <c r="B438" s="3"/>
      <c r="C438" s="13"/>
      <c r="D438" s="3"/>
      <c r="E438" s="13"/>
      <c r="F438" s="45"/>
      <c r="G438" s="13"/>
      <c r="H438" s="13"/>
      <c r="I438" s="3"/>
      <c r="J438" s="13"/>
      <c r="K438" s="51"/>
      <c r="L438" s="13"/>
      <c r="M438" s="13"/>
      <c r="N438" s="13"/>
      <c r="O438" s="30" t="str">
        <f>LEFT(Table1[[#This Row],[Phone]],3)</f>
        <v/>
      </c>
      <c r="P438" s="8">
        <f>IF(COUNTIF($B$8:B438,Table1[[#This Row],[Address]])&gt;1,1,0)</f>
        <v>0</v>
      </c>
    </row>
    <row r="439" spans="1:16" x14ac:dyDescent="0.25">
      <c r="A439" s="3"/>
      <c r="B439" s="3"/>
      <c r="C439" s="13"/>
      <c r="D439" s="3"/>
      <c r="E439" s="13"/>
      <c r="F439" s="45"/>
      <c r="G439" s="13"/>
      <c r="H439" s="13"/>
      <c r="I439" s="3"/>
      <c r="J439" s="13"/>
      <c r="K439" s="51"/>
      <c r="L439" s="13"/>
      <c r="M439" s="13"/>
      <c r="N439" s="13"/>
      <c r="O439" s="30" t="str">
        <f>LEFT(Table1[[#This Row],[Phone]],3)</f>
        <v/>
      </c>
      <c r="P439" s="8">
        <f>IF(COUNTIF($B$8:B439,Table1[[#This Row],[Address]])&gt;1,1,0)</f>
        <v>0</v>
      </c>
    </row>
    <row r="440" spans="1:16" x14ac:dyDescent="0.25">
      <c r="A440" s="3"/>
      <c r="B440" s="3"/>
      <c r="C440" s="13"/>
      <c r="D440" s="3"/>
      <c r="E440" s="13"/>
      <c r="F440" s="45"/>
      <c r="G440" s="13"/>
      <c r="H440" s="13"/>
      <c r="I440" s="3"/>
      <c r="J440" s="13"/>
      <c r="K440" s="51"/>
      <c r="L440" s="13"/>
      <c r="M440" s="13"/>
      <c r="N440" s="13"/>
      <c r="O440" s="30" t="str">
        <f>LEFT(Table1[[#This Row],[Phone]],3)</f>
        <v/>
      </c>
      <c r="P440" s="8">
        <f>IF(COUNTIF($B$8:B440,Table1[[#This Row],[Address]])&gt;1,1,0)</f>
        <v>0</v>
      </c>
    </row>
    <row r="441" spans="1:16" x14ac:dyDescent="0.25">
      <c r="A441" s="3"/>
      <c r="B441" s="3"/>
      <c r="C441" s="13"/>
      <c r="D441" s="3"/>
      <c r="E441" s="13"/>
      <c r="F441" s="45"/>
      <c r="G441" s="13"/>
      <c r="H441" s="13"/>
      <c r="I441" s="3"/>
      <c r="J441" s="13"/>
      <c r="K441" s="51"/>
      <c r="L441" s="13"/>
      <c r="M441" s="13"/>
      <c r="N441" s="13"/>
      <c r="O441" s="30" t="str">
        <f>LEFT(Table1[[#This Row],[Phone]],3)</f>
        <v/>
      </c>
      <c r="P441" s="8">
        <f>IF(COUNTIF($B$8:B441,Table1[[#This Row],[Address]])&gt;1,1,0)</f>
        <v>0</v>
      </c>
    </row>
    <row r="442" spans="1:16" x14ac:dyDescent="0.25">
      <c r="A442" s="3"/>
      <c r="B442" s="3"/>
      <c r="C442" s="13"/>
      <c r="D442" s="3"/>
      <c r="E442" s="13"/>
      <c r="F442" s="45"/>
      <c r="G442" s="13"/>
      <c r="H442" s="13"/>
      <c r="I442" s="3"/>
      <c r="J442" s="13"/>
      <c r="K442" s="51"/>
      <c r="L442" s="13"/>
      <c r="M442" s="13"/>
      <c r="N442" s="13"/>
      <c r="O442" s="30" t="str">
        <f>LEFT(Table1[[#This Row],[Phone]],3)</f>
        <v/>
      </c>
      <c r="P442" s="8">
        <f>IF(COUNTIF($B$8:B442,Table1[[#This Row],[Address]])&gt;1,1,0)</f>
        <v>0</v>
      </c>
    </row>
    <row r="443" spans="1:16" x14ac:dyDescent="0.25">
      <c r="A443" s="3"/>
      <c r="B443" s="3"/>
      <c r="C443" s="13"/>
      <c r="D443" s="3"/>
      <c r="E443" s="13"/>
      <c r="F443" s="45"/>
      <c r="G443" s="13"/>
      <c r="H443" s="13"/>
      <c r="I443" s="3"/>
      <c r="J443" s="13"/>
      <c r="K443" s="51"/>
      <c r="L443" s="13"/>
      <c r="M443" s="13"/>
      <c r="N443" s="13"/>
      <c r="O443" s="30" t="str">
        <f>LEFT(Table1[[#This Row],[Phone]],3)</f>
        <v/>
      </c>
      <c r="P443" s="8">
        <f>IF(COUNTIF($B$8:B443,Table1[[#This Row],[Address]])&gt;1,1,0)</f>
        <v>0</v>
      </c>
    </row>
    <row r="444" spans="1:16" x14ac:dyDescent="0.25">
      <c r="A444" s="3"/>
      <c r="B444" s="3"/>
      <c r="C444" s="13"/>
      <c r="D444" s="3"/>
      <c r="E444" s="13"/>
      <c r="F444" s="45"/>
      <c r="G444" s="13"/>
      <c r="H444" s="13"/>
      <c r="I444" s="3"/>
      <c r="J444" s="13"/>
      <c r="K444" s="51"/>
      <c r="L444" s="13"/>
      <c r="M444" s="13"/>
      <c r="N444" s="13"/>
      <c r="O444" s="30" t="str">
        <f>LEFT(Table1[[#This Row],[Phone]],3)</f>
        <v/>
      </c>
      <c r="P444" s="8">
        <f>IF(COUNTIF($B$8:B444,Table1[[#This Row],[Address]])&gt;1,1,0)</f>
        <v>0</v>
      </c>
    </row>
    <row r="445" spans="1:16" x14ac:dyDescent="0.25">
      <c r="A445" s="3"/>
      <c r="B445" s="3"/>
      <c r="C445" s="13"/>
      <c r="D445" s="3"/>
      <c r="E445" s="13"/>
      <c r="F445" s="45"/>
      <c r="G445" s="13"/>
      <c r="H445" s="13"/>
      <c r="I445" s="3"/>
      <c r="J445" s="13"/>
      <c r="K445" s="51"/>
      <c r="L445" s="13"/>
      <c r="M445" s="13"/>
      <c r="N445" s="13"/>
      <c r="O445" s="30" t="str">
        <f>LEFT(Table1[[#This Row],[Phone]],3)</f>
        <v/>
      </c>
      <c r="P445" s="8">
        <f>IF(COUNTIF($B$8:B445,Table1[[#This Row],[Address]])&gt;1,1,0)</f>
        <v>0</v>
      </c>
    </row>
    <row r="446" spans="1:16" x14ac:dyDescent="0.25">
      <c r="A446" s="3"/>
      <c r="B446" s="3"/>
      <c r="C446" s="13"/>
      <c r="D446" s="3"/>
      <c r="E446" s="13"/>
      <c r="F446" s="45"/>
      <c r="G446" s="13"/>
      <c r="H446" s="13"/>
      <c r="I446" s="3"/>
      <c r="J446" s="13"/>
      <c r="K446" s="51"/>
      <c r="L446" s="13"/>
      <c r="M446" s="13"/>
      <c r="N446" s="13"/>
      <c r="O446" s="30" t="str">
        <f>LEFT(Table1[[#This Row],[Phone]],3)</f>
        <v/>
      </c>
      <c r="P446" s="8">
        <f>IF(COUNTIF($B$8:B446,Table1[[#This Row],[Address]])&gt;1,1,0)</f>
        <v>0</v>
      </c>
    </row>
    <row r="447" spans="1:16" x14ac:dyDescent="0.25">
      <c r="A447" s="3"/>
      <c r="B447" s="3"/>
      <c r="C447" s="13"/>
      <c r="D447" s="3"/>
      <c r="E447" s="13"/>
      <c r="F447" s="45"/>
      <c r="G447" s="13"/>
      <c r="H447" s="13"/>
      <c r="I447" s="3"/>
      <c r="J447" s="13"/>
      <c r="K447" s="51"/>
      <c r="L447" s="13"/>
      <c r="M447" s="13"/>
      <c r="N447" s="13"/>
      <c r="O447" s="30" t="str">
        <f>LEFT(Table1[[#This Row],[Phone]],3)</f>
        <v/>
      </c>
      <c r="P447" s="8">
        <f>IF(COUNTIF($B$8:B447,Table1[[#This Row],[Address]])&gt;1,1,0)</f>
        <v>0</v>
      </c>
    </row>
    <row r="448" spans="1:16" x14ac:dyDescent="0.25">
      <c r="A448" s="3"/>
      <c r="B448" s="3"/>
      <c r="C448" s="13"/>
      <c r="D448" s="3"/>
      <c r="E448" s="13"/>
      <c r="F448" s="45"/>
      <c r="G448" s="13"/>
      <c r="H448" s="13"/>
      <c r="I448" s="3"/>
      <c r="J448" s="13"/>
      <c r="K448" s="51"/>
      <c r="L448" s="13"/>
      <c r="M448" s="13"/>
      <c r="N448" s="13"/>
      <c r="O448" s="30" t="str">
        <f>LEFT(Table1[[#This Row],[Phone]],3)</f>
        <v/>
      </c>
      <c r="P448" s="8">
        <f>IF(COUNTIF($B$8:B448,Table1[[#This Row],[Address]])&gt;1,1,0)</f>
        <v>0</v>
      </c>
    </row>
    <row r="449" spans="1:16" x14ac:dyDescent="0.25">
      <c r="A449" s="3"/>
      <c r="B449" s="3"/>
      <c r="C449" s="13"/>
      <c r="D449" s="3"/>
      <c r="E449" s="13"/>
      <c r="F449" s="45"/>
      <c r="G449" s="13"/>
      <c r="H449" s="13"/>
      <c r="I449" s="3"/>
      <c r="J449" s="13"/>
      <c r="K449" s="51"/>
      <c r="L449" s="13"/>
      <c r="M449" s="13"/>
      <c r="N449" s="13"/>
      <c r="O449" s="30" t="str">
        <f>LEFT(Table1[[#This Row],[Phone]],3)</f>
        <v/>
      </c>
      <c r="P449" s="8">
        <f>IF(COUNTIF($B$8:B449,Table1[[#This Row],[Address]])&gt;1,1,0)</f>
        <v>0</v>
      </c>
    </row>
    <row r="450" spans="1:16" x14ac:dyDescent="0.25">
      <c r="A450" s="3"/>
      <c r="B450" s="3"/>
      <c r="C450" s="13"/>
      <c r="D450" s="3"/>
      <c r="E450" s="13"/>
      <c r="F450" s="45"/>
      <c r="G450" s="13"/>
      <c r="H450" s="13"/>
      <c r="I450" s="3"/>
      <c r="J450" s="13"/>
      <c r="K450" s="51"/>
      <c r="L450" s="13"/>
      <c r="M450" s="13"/>
      <c r="N450" s="13"/>
      <c r="O450" s="30" t="str">
        <f>LEFT(Table1[[#This Row],[Phone]],3)</f>
        <v/>
      </c>
      <c r="P450" s="8">
        <f>IF(COUNTIF($B$8:B450,Table1[[#This Row],[Address]])&gt;1,1,0)</f>
        <v>0</v>
      </c>
    </row>
    <row r="451" spans="1:16" x14ac:dyDescent="0.25">
      <c r="A451" s="3"/>
      <c r="B451" s="3"/>
      <c r="C451" s="13"/>
      <c r="D451" s="3"/>
      <c r="E451" s="13"/>
      <c r="F451" s="45"/>
      <c r="G451" s="13"/>
      <c r="H451" s="13"/>
      <c r="I451" s="3"/>
      <c r="J451" s="13"/>
      <c r="K451" s="51"/>
      <c r="L451" s="13"/>
      <c r="M451" s="13"/>
      <c r="N451" s="13"/>
      <c r="O451" s="30" t="str">
        <f>LEFT(Table1[[#This Row],[Phone]],3)</f>
        <v/>
      </c>
      <c r="P451" s="8">
        <f>IF(COUNTIF($B$8:B451,Table1[[#This Row],[Address]])&gt;1,1,0)</f>
        <v>0</v>
      </c>
    </row>
    <row r="452" spans="1:16" x14ac:dyDescent="0.25">
      <c r="A452" s="3"/>
      <c r="B452" s="3"/>
      <c r="C452" s="13"/>
      <c r="D452" s="3"/>
      <c r="E452" s="13"/>
      <c r="F452" s="45"/>
      <c r="G452" s="13"/>
      <c r="H452" s="13"/>
      <c r="I452" s="3"/>
      <c r="J452" s="13"/>
      <c r="K452" s="51"/>
      <c r="L452" s="13"/>
      <c r="M452" s="13"/>
      <c r="N452" s="13"/>
      <c r="O452" s="30" t="str">
        <f>LEFT(Table1[[#This Row],[Phone]],3)</f>
        <v/>
      </c>
      <c r="P452" s="8">
        <f>IF(COUNTIF($B$8:B452,Table1[[#This Row],[Address]])&gt;1,1,0)</f>
        <v>0</v>
      </c>
    </row>
    <row r="453" spans="1:16" x14ac:dyDescent="0.25">
      <c r="A453" s="3"/>
      <c r="B453" s="3"/>
      <c r="C453" s="13"/>
      <c r="D453" s="3"/>
      <c r="E453" s="13"/>
      <c r="F453" s="45"/>
      <c r="G453" s="13"/>
      <c r="H453" s="13"/>
      <c r="I453" s="3"/>
      <c r="J453" s="13"/>
      <c r="K453" s="51"/>
      <c r="L453" s="13"/>
      <c r="M453" s="13"/>
      <c r="N453" s="13"/>
      <c r="O453" s="30" t="str">
        <f>LEFT(Table1[[#This Row],[Phone]],3)</f>
        <v/>
      </c>
      <c r="P453" s="8">
        <f>IF(COUNTIF($B$8:B453,Table1[[#This Row],[Address]])&gt;1,1,0)</f>
        <v>0</v>
      </c>
    </row>
    <row r="454" spans="1:16" x14ac:dyDescent="0.25">
      <c r="A454" s="3"/>
      <c r="B454" s="3"/>
      <c r="C454" s="13"/>
      <c r="D454" s="3"/>
      <c r="E454" s="13"/>
      <c r="F454" s="45"/>
      <c r="G454" s="13"/>
      <c r="H454" s="13"/>
      <c r="I454" s="3"/>
      <c r="J454" s="13"/>
      <c r="K454" s="51"/>
      <c r="L454" s="13"/>
      <c r="M454" s="13"/>
      <c r="N454" s="13"/>
      <c r="O454" s="30" t="str">
        <f>LEFT(Table1[[#This Row],[Phone]],3)</f>
        <v/>
      </c>
      <c r="P454" s="8">
        <f>IF(COUNTIF($B$8:B454,Table1[[#This Row],[Address]])&gt;1,1,0)</f>
        <v>0</v>
      </c>
    </row>
    <row r="455" spans="1:16" x14ac:dyDescent="0.25">
      <c r="A455" s="3"/>
      <c r="B455" s="3"/>
      <c r="C455" s="13"/>
      <c r="D455" s="3"/>
      <c r="E455" s="13"/>
      <c r="F455" s="45"/>
      <c r="G455" s="13"/>
      <c r="H455" s="13"/>
      <c r="I455" s="3"/>
      <c r="J455" s="13"/>
      <c r="K455" s="51"/>
      <c r="L455" s="13"/>
      <c r="M455" s="13"/>
      <c r="N455" s="13"/>
      <c r="O455" s="30" t="str">
        <f>LEFT(Table1[[#This Row],[Phone]],3)</f>
        <v/>
      </c>
      <c r="P455" s="8">
        <f>IF(COUNTIF($B$8:B455,Table1[[#This Row],[Address]])&gt;1,1,0)</f>
        <v>0</v>
      </c>
    </row>
    <row r="456" spans="1:16" x14ac:dyDescent="0.25">
      <c r="A456" s="3"/>
      <c r="B456" s="3"/>
      <c r="C456" s="13"/>
      <c r="D456" s="3"/>
      <c r="E456" s="13"/>
      <c r="F456" s="45"/>
      <c r="G456" s="13"/>
      <c r="H456" s="13"/>
      <c r="I456" s="3"/>
      <c r="J456" s="13"/>
      <c r="K456" s="51"/>
      <c r="L456" s="13"/>
      <c r="M456" s="13"/>
      <c r="N456" s="13"/>
      <c r="O456" s="30" t="str">
        <f>LEFT(Table1[[#This Row],[Phone]],3)</f>
        <v/>
      </c>
      <c r="P456" s="8">
        <f>IF(COUNTIF($B$8:B456,Table1[[#This Row],[Address]])&gt;1,1,0)</f>
        <v>0</v>
      </c>
    </row>
    <row r="457" spans="1:16" x14ac:dyDescent="0.25">
      <c r="A457" s="3"/>
      <c r="B457" s="3"/>
      <c r="C457" s="13"/>
      <c r="D457" s="3"/>
      <c r="E457" s="13"/>
      <c r="F457" s="45"/>
      <c r="G457" s="13"/>
      <c r="H457" s="13"/>
      <c r="I457" s="3"/>
      <c r="J457" s="13"/>
      <c r="K457" s="51"/>
      <c r="L457" s="13"/>
      <c r="M457" s="13"/>
      <c r="N457" s="13"/>
      <c r="O457" s="30" t="str">
        <f>LEFT(Table1[[#This Row],[Phone]],3)</f>
        <v/>
      </c>
      <c r="P457" s="8">
        <f>IF(COUNTIF($B$8:B457,Table1[[#This Row],[Address]])&gt;1,1,0)</f>
        <v>0</v>
      </c>
    </row>
    <row r="458" spans="1:16" x14ac:dyDescent="0.25">
      <c r="A458" s="3"/>
      <c r="B458" s="3"/>
      <c r="C458" s="13"/>
      <c r="D458" s="3"/>
      <c r="E458" s="13"/>
      <c r="F458" s="45"/>
      <c r="G458" s="13"/>
      <c r="H458" s="13"/>
      <c r="I458" s="3"/>
      <c r="J458" s="13"/>
      <c r="K458" s="51"/>
      <c r="L458" s="13"/>
      <c r="M458" s="13"/>
      <c r="N458" s="13"/>
      <c r="O458" s="30" t="str">
        <f>LEFT(Table1[[#This Row],[Phone]],3)</f>
        <v/>
      </c>
      <c r="P458" s="8">
        <f>IF(COUNTIF($B$8:B458,Table1[[#This Row],[Address]])&gt;1,1,0)</f>
        <v>0</v>
      </c>
    </row>
    <row r="459" spans="1:16" x14ac:dyDescent="0.25">
      <c r="A459" s="3"/>
      <c r="B459" s="3"/>
      <c r="C459" s="13"/>
      <c r="D459" s="3"/>
      <c r="E459" s="13"/>
      <c r="F459" s="45"/>
      <c r="G459" s="13"/>
      <c r="H459" s="13"/>
      <c r="I459" s="3"/>
      <c r="J459" s="13"/>
      <c r="K459" s="51"/>
      <c r="L459" s="13"/>
      <c r="M459" s="13"/>
      <c r="N459" s="13"/>
      <c r="O459" s="30" t="str">
        <f>LEFT(Table1[[#This Row],[Phone]],3)</f>
        <v/>
      </c>
      <c r="P459" s="8">
        <f>IF(COUNTIF($B$8:B459,Table1[[#This Row],[Address]])&gt;1,1,0)</f>
        <v>0</v>
      </c>
    </row>
    <row r="460" spans="1:16" x14ac:dyDescent="0.25">
      <c r="A460" s="3"/>
      <c r="B460" s="3"/>
      <c r="C460" s="13"/>
      <c r="D460" s="3"/>
      <c r="E460" s="13"/>
      <c r="F460" s="45"/>
      <c r="G460" s="13"/>
      <c r="H460" s="13"/>
      <c r="I460" s="3"/>
      <c r="J460" s="13"/>
      <c r="K460" s="51"/>
      <c r="L460" s="13"/>
      <c r="M460" s="13"/>
      <c r="N460" s="13"/>
      <c r="O460" s="30" t="str">
        <f>LEFT(Table1[[#This Row],[Phone]],3)</f>
        <v/>
      </c>
      <c r="P460" s="8">
        <f>IF(COUNTIF($B$8:B460,Table1[[#This Row],[Address]])&gt;1,1,0)</f>
        <v>0</v>
      </c>
    </row>
    <row r="461" spans="1:16" x14ac:dyDescent="0.25">
      <c r="A461" s="3"/>
      <c r="B461" s="3"/>
      <c r="C461" s="13"/>
      <c r="D461" s="3"/>
      <c r="E461" s="13"/>
      <c r="F461" s="45"/>
      <c r="G461" s="13"/>
      <c r="H461" s="13"/>
      <c r="I461" s="3"/>
      <c r="J461" s="13"/>
      <c r="K461" s="51"/>
      <c r="L461" s="13"/>
      <c r="M461" s="13"/>
      <c r="N461" s="13"/>
      <c r="O461" s="30" t="str">
        <f>LEFT(Table1[[#This Row],[Phone]],3)</f>
        <v/>
      </c>
      <c r="P461" s="8">
        <f>IF(COUNTIF($B$8:B461,Table1[[#This Row],[Address]])&gt;1,1,0)</f>
        <v>0</v>
      </c>
    </row>
    <row r="462" spans="1:16" x14ac:dyDescent="0.25">
      <c r="A462" s="3"/>
      <c r="B462" s="3"/>
      <c r="C462" s="13"/>
      <c r="D462" s="3"/>
      <c r="E462" s="13"/>
      <c r="F462" s="45"/>
      <c r="G462" s="13"/>
      <c r="H462" s="13"/>
      <c r="I462" s="3"/>
      <c r="J462" s="13"/>
      <c r="K462" s="51"/>
      <c r="L462" s="13"/>
      <c r="M462" s="13"/>
      <c r="N462" s="13"/>
      <c r="O462" s="30" t="str">
        <f>LEFT(Table1[[#This Row],[Phone]],3)</f>
        <v/>
      </c>
      <c r="P462" s="8">
        <f>IF(COUNTIF($B$8:B462,Table1[[#This Row],[Address]])&gt;1,1,0)</f>
        <v>0</v>
      </c>
    </row>
    <row r="463" spans="1:16" x14ac:dyDescent="0.25">
      <c r="A463" s="3"/>
      <c r="B463" s="3"/>
      <c r="C463" s="13"/>
      <c r="D463" s="3"/>
      <c r="E463" s="13"/>
      <c r="F463" s="45"/>
      <c r="G463" s="13"/>
      <c r="H463" s="13"/>
      <c r="I463" s="3"/>
      <c r="J463" s="13"/>
      <c r="K463" s="51"/>
      <c r="L463" s="13"/>
      <c r="M463" s="13"/>
      <c r="N463" s="13"/>
      <c r="O463" s="30" t="str">
        <f>LEFT(Table1[[#This Row],[Phone]],3)</f>
        <v/>
      </c>
      <c r="P463" s="8">
        <f>IF(COUNTIF($B$8:B463,Table1[[#This Row],[Address]])&gt;1,1,0)</f>
        <v>0</v>
      </c>
    </row>
    <row r="464" spans="1:16" x14ac:dyDescent="0.25">
      <c r="A464" s="3"/>
      <c r="B464" s="3"/>
      <c r="C464" s="13"/>
      <c r="D464" s="3"/>
      <c r="E464" s="13"/>
      <c r="F464" s="45"/>
      <c r="G464" s="13"/>
      <c r="H464" s="13"/>
      <c r="I464" s="3"/>
      <c r="J464" s="13"/>
      <c r="K464" s="51"/>
      <c r="L464" s="13"/>
      <c r="M464" s="13"/>
      <c r="N464" s="13"/>
      <c r="O464" s="30" t="str">
        <f>LEFT(Table1[[#This Row],[Phone]],3)</f>
        <v/>
      </c>
      <c r="P464" s="8">
        <f>IF(COUNTIF($B$8:B464,Table1[[#This Row],[Address]])&gt;1,1,0)</f>
        <v>0</v>
      </c>
    </row>
    <row r="465" spans="1:16" x14ac:dyDescent="0.25">
      <c r="A465" s="3"/>
      <c r="B465" s="3"/>
      <c r="C465" s="13"/>
      <c r="D465" s="3"/>
      <c r="E465" s="13"/>
      <c r="F465" s="45"/>
      <c r="G465" s="13"/>
      <c r="H465" s="13"/>
      <c r="I465" s="3"/>
      <c r="J465" s="13"/>
      <c r="K465" s="51"/>
      <c r="L465" s="13"/>
      <c r="M465" s="13"/>
      <c r="N465" s="13"/>
      <c r="O465" s="30" t="str">
        <f>LEFT(Table1[[#This Row],[Phone]],3)</f>
        <v/>
      </c>
      <c r="P465" s="8">
        <f>IF(COUNTIF($B$8:B465,Table1[[#This Row],[Address]])&gt;1,1,0)</f>
        <v>0</v>
      </c>
    </row>
    <row r="466" spans="1:16" x14ac:dyDescent="0.25">
      <c r="A466" s="3"/>
      <c r="B466" s="3"/>
      <c r="C466" s="13"/>
      <c r="D466" s="3"/>
      <c r="E466" s="13"/>
      <c r="F466" s="45"/>
      <c r="G466" s="13"/>
      <c r="H466" s="13"/>
      <c r="I466" s="3"/>
      <c r="J466" s="13"/>
      <c r="K466" s="51"/>
      <c r="L466" s="13"/>
      <c r="M466" s="13"/>
      <c r="N466" s="13"/>
      <c r="O466" s="30" t="str">
        <f>LEFT(Table1[[#This Row],[Phone]],3)</f>
        <v/>
      </c>
      <c r="P466" s="8">
        <f>IF(COUNTIF($B$8:B466,Table1[[#This Row],[Address]])&gt;1,1,0)</f>
        <v>0</v>
      </c>
    </row>
    <row r="467" spans="1:16" x14ac:dyDescent="0.25">
      <c r="A467" s="3"/>
      <c r="B467" s="3"/>
      <c r="C467" s="13"/>
      <c r="D467" s="3"/>
      <c r="E467" s="13"/>
      <c r="F467" s="45"/>
      <c r="G467" s="13"/>
      <c r="H467" s="13"/>
      <c r="I467" s="3"/>
      <c r="J467" s="13"/>
      <c r="K467" s="51"/>
      <c r="L467" s="13"/>
      <c r="M467" s="13"/>
      <c r="N467" s="13"/>
      <c r="O467" s="30" t="str">
        <f>LEFT(Table1[[#This Row],[Phone]],3)</f>
        <v/>
      </c>
      <c r="P467" s="8">
        <f>IF(COUNTIF($B$8:B467,Table1[[#This Row],[Address]])&gt;1,1,0)</f>
        <v>0</v>
      </c>
    </row>
    <row r="468" spans="1:16" x14ac:dyDescent="0.25">
      <c r="A468" s="3"/>
      <c r="B468" s="3"/>
      <c r="C468" s="13"/>
      <c r="D468" s="3"/>
      <c r="E468" s="13"/>
      <c r="F468" s="45"/>
      <c r="G468" s="13"/>
      <c r="H468" s="13"/>
      <c r="I468" s="3"/>
      <c r="J468" s="13"/>
      <c r="K468" s="51"/>
      <c r="L468" s="13"/>
      <c r="M468" s="13"/>
      <c r="N468" s="13"/>
      <c r="O468" s="30" t="str">
        <f>LEFT(Table1[[#This Row],[Phone]],3)</f>
        <v/>
      </c>
      <c r="P468" s="8">
        <f>IF(COUNTIF($B$8:B468,Table1[[#This Row],[Address]])&gt;1,1,0)</f>
        <v>0</v>
      </c>
    </row>
    <row r="469" spans="1:16" x14ac:dyDescent="0.25">
      <c r="A469" s="3"/>
      <c r="B469" s="3"/>
      <c r="C469" s="13"/>
      <c r="D469" s="3"/>
      <c r="E469" s="13"/>
      <c r="F469" s="45"/>
      <c r="G469" s="13"/>
      <c r="H469" s="13"/>
      <c r="I469" s="3"/>
      <c r="J469" s="13"/>
      <c r="K469" s="51"/>
      <c r="L469" s="13"/>
      <c r="M469" s="13"/>
      <c r="N469" s="13"/>
      <c r="O469" s="30" t="str">
        <f>LEFT(Table1[[#This Row],[Phone]],3)</f>
        <v/>
      </c>
      <c r="P469" s="8">
        <f>IF(COUNTIF($B$8:B469,Table1[[#This Row],[Address]])&gt;1,1,0)</f>
        <v>0</v>
      </c>
    </row>
    <row r="470" spans="1:16" x14ac:dyDescent="0.25">
      <c r="A470" s="4"/>
      <c r="B470" s="4"/>
      <c r="C470" s="14"/>
      <c r="D470" s="4"/>
      <c r="E470" s="14"/>
      <c r="F470" s="46"/>
      <c r="G470" s="14"/>
      <c r="H470" s="14"/>
      <c r="I470" s="4"/>
      <c r="J470" s="14"/>
      <c r="K470" s="52"/>
      <c r="L470" s="14"/>
      <c r="M470" s="14"/>
      <c r="N470" s="14"/>
      <c r="O470" s="31" t="str">
        <f>LEFT(Table1[[#This Row],[Phone]],3)</f>
        <v/>
      </c>
      <c r="P470" s="29">
        <f>IF(COUNTIF($B$8:B470,Table1[[#This Row],[Address]])&gt;1,1,0)</f>
        <v>0</v>
      </c>
    </row>
  </sheetData>
  <phoneticPr fontId="5" type="noConversion"/>
  <conditionalFormatting sqref="A8:A470">
    <cfRule type="expression" dxfId="72" priority="10">
      <formula>ISBLANK(A8)</formula>
    </cfRule>
    <cfRule type="expression" dxfId="71" priority="22">
      <formula>COUNTIF(A:A,A8)&gt;=9</formula>
    </cfRule>
    <cfRule type="expression" dxfId="70" priority="24">
      <formula>COUNTIF(A:A,A8)=8</formula>
    </cfRule>
    <cfRule type="expression" dxfId="69" priority="25">
      <formula>COUNTIF(A:A,A8)=7</formula>
    </cfRule>
    <cfRule type="expression" dxfId="68" priority="26">
      <formula>COUNTIF(A:A,A8)=6</formula>
    </cfRule>
    <cfRule type="expression" dxfId="67" priority="27">
      <formula>COUNTIF(A:A,A8)=5</formula>
    </cfRule>
    <cfRule type="expression" dxfId="66" priority="28">
      <formula>COUNTIF(A:A,A8)=4</formula>
    </cfRule>
    <cfRule type="expression" dxfId="65" priority="29">
      <formula>COUNTIF(A:A,A8)=3</formula>
    </cfRule>
    <cfRule type="expression" dxfId="64" priority="30">
      <formula>COUNTIF(A:A,A8)=2</formula>
    </cfRule>
  </conditionalFormatting>
  <conditionalFormatting sqref="B8:B470">
    <cfRule type="duplicateValues" dxfId="63" priority="20"/>
  </conditionalFormatting>
  <conditionalFormatting sqref="C8:C470">
    <cfRule type="expression" dxfId="62" priority="1">
      <formula>ISBLANK(C8)</formula>
    </cfRule>
    <cfRule type="expression" dxfId="61" priority="2">
      <formula>COUNTIF(C:C,C8)&gt;=9</formula>
    </cfRule>
    <cfRule type="expression" dxfId="60" priority="3">
      <formula>COUNTIF(C:C,C8)=8</formula>
    </cfRule>
    <cfRule type="expression" dxfId="59" priority="4">
      <formula>COUNTIF(C:C,C8)=7</formula>
    </cfRule>
    <cfRule type="expression" dxfId="58" priority="5">
      <formula>COUNTIF(C:C,C8)=6</formula>
    </cfRule>
    <cfRule type="expression" dxfId="57" priority="6">
      <formula>COUNTIF(C:C,C8)=5</formula>
    </cfRule>
    <cfRule type="expression" dxfId="56" priority="7">
      <formula>COUNTIF(C:C,C8)=4</formula>
    </cfRule>
    <cfRule type="expression" dxfId="55" priority="8">
      <formula>COUNTIF(C:C,C8)=3</formula>
    </cfRule>
    <cfRule type="expression" dxfId="54" priority="9">
      <formula>COUNTIF(C:C,C8)=2</formula>
    </cfRule>
  </conditionalFormatting>
  <dataValidations count="6">
    <dataValidation type="custom" allowBlank="1" showInputMessage="1" showErrorMessage="1" errorTitle="Wrong Format" error="Follow this format to enter phone number ###-###-#### (e.g. 111-111-1111)" sqref="C8:C470">
      <formula1>AND(ISNUMBER(VALUE(LEFT(C8,3))), MID(C8,4,1) = "-",ISNUMBER(VALUE(MID(C8,5,3))),MID(C8,8,1) = "-",ISNUMBER(VALUE(MID(C8,9,4))),LEN(C8)=12)</formula1>
    </dataValidation>
    <dataValidation type="custom" allowBlank="1" showInputMessage="1" showErrorMessage="1" sqref="L8:L470">
      <formula1>L8&lt;=9999.9999</formula1>
    </dataValidation>
    <dataValidation type="custom" allowBlank="1" showInputMessage="1" showErrorMessage="1" errorTitle="Wrong Entry" error="Must enter &quot;Y&quot; or &quot;N&quot;" sqref="M8:M470 J8:J470">
      <formula1>OR(J8="y",J8="n")</formula1>
    </dataValidation>
    <dataValidation type="custom" allowBlank="1" showInputMessage="1" showErrorMessage="1" errorTitle="Wrong Entry" error="Must enter &quot;F&quot; or &quot;BW&quot;" sqref="N8:N470">
      <formula1>OR(N8="f",N8="bw")</formula1>
    </dataValidation>
    <dataValidation type="custom" allowBlank="1" showInputMessage="1" showErrorMessage="1" errorTitle="Wrong Entry" error="There must be only 2." sqref="E8:E470">
      <formula1>LEN(E8)=2</formula1>
    </dataValidation>
    <dataValidation type="custom" allowBlank="1" showInputMessage="1" showErrorMessage="1" errorTitle="Wrong Format" error="Zip Code should be of 5 digits only with no alphabets, spaces or special characters" sqref="F8:F470">
      <formula1>AND(ISNUMBER(VALUE(F8)), LEN(F8)=5)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1"/>
  <sheetViews>
    <sheetView showGridLines="0" tabSelected="1" zoomScale="115" zoomScaleNormal="115" workbookViewId="0">
      <pane ySplit="7" topLeftCell="A8" activePane="bottomLeft" state="frozen"/>
      <selection pane="bottomLeft" activeCell="G11" sqref="G11"/>
    </sheetView>
  </sheetViews>
  <sheetFormatPr defaultColWidth="8.85546875" defaultRowHeight="13.5" x14ac:dyDescent="0.25"/>
  <cols>
    <col min="1" max="1" width="15.28515625" style="1" customWidth="1"/>
    <col min="2" max="2" width="15.140625" style="1" customWidth="1"/>
    <col min="3" max="3" width="10.5703125" style="41" customWidth="1"/>
    <col min="4" max="4" width="7.7109375" style="41" customWidth="1"/>
    <col min="5" max="5" width="2.140625" style="41" customWidth="1"/>
    <col min="6" max="6" width="5" style="41" customWidth="1"/>
    <col min="7" max="7" width="7.28515625" style="41" customWidth="1"/>
    <col min="8" max="8" width="3.140625" style="41" customWidth="1"/>
    <col min="9" max="9" width="15.7109375" style="1" customWidth="1"/>
    <col min="10" max="10" width="2.28515625" style="41" customWidth="1"/>
    <col min="11" max="11" width="3.140625" style="41" customWidth="1"/>
    <col min="12" max="12" width="4" style="41" customWidth="1"/>
    <col min="13" max="13" width="2.5703125" style="41" customWidth="1"/>
    <col min="14" max="14" width="2.85546875" style="41" customWidth="1"/>
    <col min="15" max="16" width="8.85546875" style="1" hidden="1" customWidth="1"/>
    <col min="17" max="18" width="8.85546875" style="1" customWidth="1"/>
    <col min="19" max="16384" width="8.85546875" style="1"/>
  </cols>
  <sheetData>
    <row r="1" spans="1:16" x14ac:dyDescent="0.25">
      <c r="A1" s="1" t="s">
        <v>0</v>
      </c>
      <c r="B1" s="32">
        <v>44631</v>
      </c>
      <c r="C1" s="41" t="s">
        <v>1</v>
      </c>
      <c r="D1" s="56">
        <v>44631</v>
      </c>
    </row>
    <row r="2" spans="1:16" ht="15" customHeight="1" thickBot="1" x14ac:dyDescent="0.3">
      <c r="A2" s="15" t="s">
        <v>32</v>
      </c>
      <c r="B2" s="15" t="s">
        <v>33</v>
      </c>
      <c r="C2" s="15" t="s">
        <v>34</v>
      </c>
      <c r="D2" s="15" t="s">
        <v>35</v>
      </c>
      <c r="E2" s="15" t="s">
        <v>36</v>
      </c>
      <c r="F2" s="15" t="s">
        <v>37</v>
      </c>
      <c r="G2" s="15" t="s">
        <v>38</v>
      </c>
      <c r="H2" s="15" t="s">
        <v>39</v>
      </c>
    </row>
    <row r="3" spans="1:16" x14ac:dyDescent="0.25">
      <c r="A3" s="21">
        <f ca="1">Controls!C2</f>
        <v>0</v>
      </c>
      <c r="B3" s="22">
        <f ca="1">Controls!D2</f>
        <v>0</v>
      </c>
      <c r="C3" s="23">
        <f ca="1">Controls!E2</f>
        <v>0</v>
      </c>
      <c r="D3" s="24">
        <f ca="1">Controls!F2</f>
        <v>0</v>
      </c>
      <c r="E3" s="25">
        <f ca="1">Controls!G2</f>
        <v>0</v>
      </c>
      <c r="F3" s="26">
        <f ca="1">Controls!H2</f>
        <v>0</v>
      </c>
      <c r="G3" s="27">
        <f ca="1">Controls!I2</f>
        <v>0</v>
      </c>
      <c r="H3" s="28">
        <f ca="1">Controls!J2</f>
        <v>0</v>
      </c>
      <c r="I3" s="1" t="s">
        <v>48</v>
      </c>
    </row>
    <row r="4" spans="1:16" ht="14.25" thickBot="1" x14ac:dyDescent="0.3">
      <c r="A4" s="15" t="s">
        <v>40</v>
      </c>
      <c r="B4" s="15" t="s">
        <v>41</v>
      </c>
      <c r="C4" s="15" t="s">
        <v>42</v>
      </c>
      <c r="D4" s="15" t="s">
        <v>43</v>
      </c>
      <c r="E4" s="15" t="s">
        <v>44</v>
      </c>
      <c r="F4" s="15" t="s">
        <v>45</v>
      </c>
      <c r="G4" s="15" t="s">
        <v>46</v>
      </c>
      <c r="H4" s="15" t="s">
        <v>47</v>
      </c>
    </row>
    <row r="5" spans="1:16" x14ac:dyDescent="0.25">
      <c r="A5" s="21">
        <f ca="1">Controls!R2</f>
        <v>0</v>
      </c>
      <c r="B5" s="22">
        <f ca="1">Controls!S2</f>
        <v>0</v>
      </c>
      <c r="C5" s="23">
        <f ca="1">Controls!T2</f>
        <v>0</v>
      </c>
      <c r="D5" s="24">
        <f ca="1">Controls!U2</f>
        <v>0</v>
      </c>
      <c r="E5" s="25">
        <f ca="1">Controls!V2</f>
        <v>0</v>
      </c>
      <c r="F5" s="26">
        <f ca="1">Controls!W2</f>
        <v>0</v>
      </c>
      <c r="G5" s="27">
        <f ca="1">Controls!X2</f>
        <v>0</v>
      </c>
      <c r="H5" s="28">
        <f ca="1">Controls!Y2</f>
        <v>0</v>
      </c>
      <c r="I5" s="1" t="s">
        <v>49</v>
      </c>
    </row>
    <row r="6" spans="1:16" x14ac:dyDescent="0.25">
      <c r="A6" s="36">
        <f>COUNTA(Table14[Restaurant Name])</f>
        <v>413</v>
      </c>
      <c r="B6" s="36" t="e">
        <f>SUM(Table14[Address2])</f>
        <v>#REF!</v>
      </c>
      <c r="C6" s="37">
        <f t="array" ref="C6">IFERROR(SUM(1/COUNTIF(Table14[Phone2],Table14[Phone2]))-1,0)</f>
        <v>9.9999999999999805</v>
      </c>
      <c r="D6" s="36">
        <f t="array" ref="D6">SUM(IFERROR(1/COUNTIF(Table14[City],Table14[City]),0))</f>
        <v>40.00000000000027</v>
      </c>
      <c r="E6" s="36">
        <f t="array" ref="E6">SUM(IFERROR(1/COUNTIF(Table14[State],Table14[State]),0))</f>
        <v>0.99999999999999967</v>
      </c>
      <c r="F6" s="36">
        <f t="array" ref="F6">SUM(IFERROR(1/COUNTIF(Table14[Zip Code],Table14[Zip Code]),0))</f>
        <v>45.000000000000149</v>
      </c>
      <c r="G6" s="36">
        <f t="array" ref="G6">SUM(IFERROR(1/COUNTIF(Table14[Market],Table14[Market]),0))</f>
        <v>1.0000000000000075</v>
      </c>
      <c r="H6" s="36">
        <f t="array" ref="H6">SUM(IFERROR(1/COUNTIF(Table14[Area],Table14[Area]),0))</f>
        <v>1.0000000000000075</v>
      </c>
      <c r="I6" s="38"/>
      <c r="J6" s="36">
        <f>COUNTIF(Table14[Spon],"Y")</f>
        <v>14</v>
      </c>
      <c r="K6" s="36">
        <f>IFERROR(AVERAGE(Table14[Stars]),0)</f>
        <v>3.6444444444444444</v>
      </c>
      <c r="L6" s="39">
        <f>IFERROR(AVERAGE(Table14[Rev]),0)</f>
        <v>101.3142144638404</v>
      </c>
      <c r="M6" s="40">
        <f>IFERROR(COUNTIF(Table14[Out],"Y")/COUNTA(Table14[Out]),0)</f>
        <v>0.65133171912832932</v>
      </c>
      <c r="N6" s="40">
        <f>IFERROR(COUNTIF(Table14[Bar],"F")/COUNTA(Table14[Bar]),0)</f>
        <v>0.64891041162227603</v>
      </c>
    </row>
    <row r="7" spans="1:16" ht="14.25" thickBot="1" x14ac:dyDescent="0.3">
      <c r="A7" s="17" t="s">
        <v>2</v>
      </c>
      <c r="B7" s="18" t="s">
        <v>3</v>
      </c>
      <c r="C7" s="19" t="s">
        <v>4</v>
      </c>
      <c r="D7" s="19" t="s">
        <v>5</v>
      </c>
      <c r="E7" s="19" t="s">
        <v>6</v>
      </c>
      <c r="F7" s="19" t="s">
        <v>7</v>
      </c>
      <c r="G7" s="19" t="s">
        <v>8</v>
      </c>
      <c r="H7" s="19" t="s">
        <v>9</v>
      </c>
      <c r="I7" s="18" t="s">
        <v>10</v>
      </c>
      <c r="J7" s="19" t="s">
        <v>11</v>
      </c>
      <c r="K7" s="19" t="s">
        <v>12</v>
      </c>
      <c r="L7" s="19" t="s">
        <v>13</v>
      </c>
      <c r="M7" s="19" t="s">
        <v>14</v>
      </c>
      <c r="N7" s="20" t="s">
        <v>15</v>
      </c>
      <c r="O7" s="16" t="s">
        <v>16</v>
      </c>
      <c r="P7" s="16" t="s">
        <v>18</v>
      </c>
    </row>
    <row r="8" spans="1:16" x14ac:dyDescent="0.25">
      <c r="A8" s="3" t="s">
        <v>52</v>
      </c>
      <c r="B8" s="3" t="s">
        <v>54</v>
      </c>
      <c r="C8" s="13" t="s">
        <v>53</v>
      </c>
      <c r="D8" s="12" t="s">
        <v>55</v>
      </c>
      <c r="E8" s="12" t="s">
        <v>56</v>
      </c>
      <c r="F8" s="12">
        <v>30545</v>
      </c>
      <c r="G8" s="12" t="s">
        <v>1566</v>
      </c>
      <c r="H8" s="12" t="s">
        <v>56</v>
      </c>
      <c r="I8" s="10"/>
      <c r="J8" s="12" t="s">
        <v>57</v>
      </c>
      <c r="K8" s="12">
        <v>5</v>
      </c>
      <c r="L8" s="13">
        <v>107</v>
      </c>
      <c r="M8" s="13" t="s">
        <v>57</v>
      </c>
      <c r="N8" s="13" t="s">
        <v>58</v>
      </c>
      <c r="O8" s="12" t="str">
        <f>LEFT(Table14[[#This Row],[Phone]],3)</f>
        <v>706</v>
      </c>
      <c r="P8" s="7" t="e">
        <f>IF(COUNTIF(#REF!,Table14[[#This Row],[Address]])&gt;1,1,0)</f>
        <v>#REF!</v>
      </c>
    </row>
    <row r="9" spans="1:16" x14ac:dyDescent="0.25">
      <c r="A9" s="3" t="s">
        <v>59</v>
      </c>
      <c r="B9" s="3" t="s">
        <v>61</v>
      </c>
      <c r="C9" s="13" t="s">
        <v>60</v>
      </c>
      <c r="D9" s="12" t="s">
        <v>55</v>
      </c>
      <c r="E9" s="12" t="s">
        <v>56</v>
      </c>
      <c r="F9" s="12">
        <v>30545</v>
      </c>
      <c r="G9" s="12" t="s">
        <v>1566</v>
      </c>
      <c r="H9" s="12" t="s">
        <v>56</v>
      </c>
      <c r="I9" s="10" t="s">
        <v>62</v>
      </c>
      <c r="J9" s="12" t="s">
        <v>57</v>
      </c>
      <c r="K9" s="12">
        <v>4</v>
      </c>
      <c r="L9" s="13">
        <v>137</v>
      </c>
      <c r="M9" s="13" t="s">
        <v>57</v>
      </c>
      <c r="N9" s="13" t="s">
        <v>58</v>
      </c>
      <c r="O9" s="13" t="str">
        <f>LEFT(Table14[[#This Row],[Phone]],3)</f>
        <v>706</v>
      </c>
      <c r="P9" s="8">
        <f>IF(COUNTIF($B$8:B8,Table14[[#This Row],[Address]])&gt;1,1,0)</f>
        <v>0</v>
      </c>
    </row>
    <row r="10" spans="1:16" x14ac:dyDescent="0.25">
      <c r="A10" s="3" t="s">
        <v>63</v>
      </c>
      <c r="B10" s="3" t="s">
        <v>65</v>
      </c>
      <c r="C10" s="13" t="s">
        <v>64</v>
      </c>
      <c r="D10" s="12" t="s">
        <v>66</v>
      </c>
      <c r="E10" s="12" t="s">
        <v>56</v>
      </c>
      <c r="F10" s="12">
        <v>30528</v>
      </c>
      <c r="G10" s="12" t="s">
        <v>1566</v>
      </c>
      <c r="H10" s="12" t="s">
        <v>56</v>
      </c>
      <c r="I10" s="10" t="s">
        <v>67</v>
      </c>
      <c r="J10" s="12" t="s">
        <v>50</v>
      </c>
      <c r="K10" s="12">
        <v>4.5</v>
      </c>
      <c r="L10" s="13">
        <v>221</v>
      </c>
      <c r="M10" s="13" t="s">
        <v>57</v>
      </c>
      <c r="N10" s="13" t="s">
        <v>58</v>
      </c>
      <c r="O10" s="13" t="str">
        <f>LEFT(Table14[[#This Row],[Phone]],3)</f>
        <v>706</v>
      </c>
      <c r="P10" s="8">
        <f>IF(COUNTIF($B$8:B10,Table14[[#This Row],[Address]])&gt;1,1,0)</f>
        <v>0</v>
      </c>
    </row>
    <row r="11" spans="1:16" x14ac:dyDescent="0.25">
      <c r="A11" s="3" t="s">
        <v>68</v>
      </c>
      <c r="B11" s="3" t="s">
        <v>70</v>
      </c>
      <c r="C11" s="13" t="s">
        <v>69</v>
      </c>
      <c r="D11" s="12" t="s">
        <v>78</v>
      </c>
      <c r="E11" s="12" t="s">
        <v>56</v>
      </c>
      <c r="F11" s="12">
        <v>30571</v>
      </c>
      <c r="G11" s="12" t="s">
        <v>1566</v>
      </c>
      <c r="H11" s="12" t="s">
        <v>56</v>
      </c>
      <c r="I11" s="10" t="s">
        <v>71</v>
      </c>
      <c r="J11" s="12" t="s">
        <v>50</v>
      </c>
      <c r="K11" s="12">
        <v>5</v>
      </c>
      <c r="L11" s="13">
        <v>6</v>
      </c>
      <c r="M11" s="13" t="s">
        <v>57</v>
      </c>
      <c r="N11" s="13" t="s">
        <v>58</v>
      </c>
      <c r="O11" s="13" t="str">
        <f>LEFT(Table14[[#This Row],[Phone]],3)</f>
        <v>706</v>
      </c>
      <c r="P11" s="8">
        <f>IF(COUNTIF($B$8:B11,Table14[[#This Row],[Address]])&gt;1,1,0)</f>
        <v>0</v>
      </c>
    </row>
    <row r="12" spans="1:16" x14ac:dyDescent="0.25">
      <c r="A12" s="3" t="s">
        <v>72</v>
      </c>
      <c r="B12" s="3" t="s">
        <v>74</v>
      </c>
      <c r="C12" s="13" t="s">
        <v>73</v>
      </c>
      <c r="D12" s="12" t="s">
        <v>66</v>
      </c>
      <c r="E12" s="12" t="s">
        <v>56</v>
      </c>
      <c r="F12" s="12">
        <v>30528</v>
      </c>
      <c r="G12" s="12" t="s">
        <v>1566</v>
      </c>
      <c r="H12" s="12" t="s">
        <v>56</v>
      </c>
      <c r="I12" s="10" t="s">
        <v>75</v>
      </c>
      <c r="J12" s="12" t="s">
        <v>50</v>
      </c>
      <c r="K12" s="12">
        <v>4.5</v>
      </c>
      <c r="L12" s="13">
        <v>52</v>
      </c>
      <c r="M12" s="13" t="s">
        <v>57</v>
      </c>
      <c r="N12" s="13" t="s">
        <v>58</v>
      </c>
      <c r="O12" s="13" t="str">
        <f>LEFT(Table14[[#This Row],[Phone]],3)</f>
        <v>706</v>
      </c>
      <c r="P12" s="8">
        <f>IF(COUNTIF($B$8:B12,Table14[[#This Row],[Address]])&gt;1,1,0)</f>
        <v>0</v>
      </c>
    </row>
    <row r="13" spans="1:16" x14ac:dyDescent="0.25">
      <c r="A13" s="3" t="s">
        <v>76</v>
      </c>
      <c r="B13" s="3" t="s">
        <v>80</v>
      </c>
      <c r="C13" s="13" t="s">
        <v>79</v>
      </c>
      <c r="D13" s="12" t="s">
        <v>78</v>
      </c>
      <c r="E13" s="12" t="s">
        <v>56</v>
      </c>
      <c r="F13" s="12">
        <v>30571</v>
      </c>
      <c r="G13" s="12" t="s">
        <v>1566</v>
      </c>
      <c r="H13" s="12" t="s">
        <v>56</v>
      </c>
      <c r="I13" s="10" t="s">
        <v>77</v>
      </c>
      <c r="J13" s="12" t="s">
        <v>50</v>
      </c>
      <c r="K13" s="12">
        <v>3.5</v>
      </c>
      <c r="L13" s="13">
        <v>33</v>
      </c>
      <c r="M13" s="13" t="s">
        <v>57</v>
      </c>
      <c r="N13" s="13" t="s">
        <v>51</v>
      </c>
      <c r="O13" s="13" t="str">
        <f>LEFT(Table14[[#This Row],[Phone]],3)</f>
        <v>706</v>
      </c>
      <c r="P13" s="8">
        <f>IF(COUNTIF($B$8:B13,Table14[[#This Row],[Address]])&gt;1,1,0)</f>
        <v>0</v>
      </c>
    </row>
    <row r="14" spans="1:16" x14ac:dyDescent="0.25">
      <c r="A14" s="3" t="s">
        <v>81</v>
      </c>
      <c r="B14" s="3" t="s">
        <v>83</v>
      </c>
      <c r="C14" s="13" t="s">
        <v>84</v>
      </c>
      <c r="D14" s="12" t="s">
        <v>55</v>
      </c>
      <c r="E14" s="12" t="s">
        <v>56</v>
      </c>
      <c r="F14" s="12">
        <v>30545</v>
      </c>
      <c r="G14" s="12" t="s">
        <v>1566</v>
      </c>
      <c r="H14" s="12" t="s">
        <v>56</v>
      </c>
      <c r="I14" s="10" t="s">
        <v>82</v>
      </c>
      <c r="J14" s="12" t="s">
        <v>50</v>
      </c>
      <c r="K14" s="12">
        <v>4</v>
      </c>
      <c r="L14" s="13">
        <v>438</v>
      </c>
      <c r="M14" s="13" t="s">
        <v>57</v>
      </c>
      <c r="N14" s="13" t="s">
        <v>58</v>
      </c>
      <c r="O14" s="13" t="str">
        <f>LEFT(Table14[[#This Row],[Phone]],3)</f>
        <v>706</v>
      </c>
      <c r="P14" s="8">
        <f>IF(COUNTIF($B$8:B14,Table14[[#This Row],[Address]])&gt;1,1,0)</f>
        <v>0</v>
      </c>
    </row>
    <row r="15" spans="1:16" x14ac:dyDescent="0.25">
      <c r="A15" s="3" t="s">
        <v>85</v>
      </c>
      <c r="B15" s="3" t="s">
        <v>88</v>
      </c>
      <c r="C15" s="13" t="s">
        <v>87</v>
      </c>
      <c r="D15" s="12" t="s">
        <v>66</v>
      </c>
      <c r="E15" s="12" t="s">
        <v>56</v>
      </c>
      <c r="F15" s="12">
        <v>30528</v>
      </c>
      <c r="G15" s="12" t="s">
        <v>1566</v>
      </c>
      <c r="H15" s="12" t="s">
        <v>56</v>
      </c>
      <c r="I15" s="10" t="s">
        <v>86</v>
      </c>
      <c r="J15" s="12" t="s">
        <v>50</v>
      </c>
      <c r="K15" s="12">
        <v>4</v>
      </c>
      <c r="L15" s="13">
        <v>115</v>
      </c>
      <c r="M15" s="13" t="s">
        <v>57</v>
      </c>
      <c r="N15" s="13" t="s">
        <v>51</v>
      </c>
      <c r="O15" s="13" t="str">
        <f>LEFT(Table14[[#This Row],[Phone]],3)</f>
        <v>706</v>
      </c>
      <c r="P15" s="8">
        <f>IF(COUNTIF($B$8:B15,Table14[[#This Row],[Address]])&gt;1,1,0)</f>
        <v>0</v>
      </c>
    </row>
    <row r="16" spans="1:16" x14ac:dyDescent="0.25">
      <c r="A16" s="3" t="s">
        <v>89</v>
      </c>
      <c r="B16" s="3" t="s">
        <v>92</v>
      </c>
      <c r="C16" s="13" t="s">
        <v>91</v>
      </c>
      <c r="D16" s="12" t="s">
        <v>55</v>
      </c>
      <c r="E16" s="12" t="s">
        <v>56</v>
      </c>
      <c r="F16" s="12">
        <v>30545</v>
      </c>
      <c r="G16" s="12" t="s">
        <v>1566</v>
      </c>
      <c r="H16" s="12" t="s">
        <v>56</v>
      </c>
      <c r="I16" s="10" t="s">
        <v>90</v>
      </c>
      <c r="J16" s="12" t="s">
        <v>50</v>
      </c>
      <c r="K16" s="12">
        <v>4</v>
      </c>
      <c r="L16" s="13">
        <v>240</v>
      </c>
      <c r="M16" s="13" t="s">
        <v>57</v>
      </c>
      <c r="N16" s="13" t="s">
        <v>58</v>
      </c>
      <c r="O16" s="13" t="str">
        <f>LEFT(Table14[[#This Row],[Phone]],3)</f>
        <v>706</v>
      </c>
      <c r="P16" s="8">
        <f>IF(COUNTIF($B$8:B16,Table14[[#This Row],[Address]])&gt;1,1,0)</f>
        <v>0</v>
      </c>
    </row>
    <row r="17" spans="1:16" x14ac:dyDescent="0.25">
      <c r="A17" s="3" t="s">
        <v>93</v>
      </c>
      <c r="B17" s="3" t="s">
        <v>95</v>
      </c>
      <c r="C17" s="13" t="s">
        <v>94</v>
      </c>
      <c r="D17" s="12" t="s">
        <v>55</v>
      </c>
      <c r="E17" s="12" t="s">
        <v>56</v>
      </c>
      <c r="F17" s="12">
        <v>30545</v>
      </c>
      <c r="G17" s="12" t="s">
        <v>1566</v>
      </c>
      <c r="H17" s="12" t="s">
        <v>56</v>
      </c>
      <c r="I17" s="10" t="s">
        <v>96</v>
      </c>
      <c r="J17" s="12" t="s">
        <v>50</v>
      </c>
      <c r="K17" s="12">
        <v>4</v>
      </c>
      <c r="L17" s="13">
        <v>1031</v>
      </c>
      <c r="M17" s="13" t="s">
        <v>57</v>
      </c>
      <c r="N17" s="13" t="s">
        <v>51</v>
      </c>
      <c r="O17" s="13" t="str">
        <f>LEFT(Table14[[#This Row],[Phone]],3)</f>
        <v>706</v>
      </c>
      <c r="P17" s="8">
        <f>IF(COUNTIF($B$8:B17,Table14[[#This Row],[Address]])&gt;1,1,0)</f>
        <v>0</v>
      </c>
    </row>
    <row r="18" spans="1:16" x14ac:dyDescent="0.25">
      <c r="A18" s="3" t="s">
        <v>97</v>
      </c>
      <c r="B18" s="3" t="s">
        <v>99</v>
      </c>
      <c r="C18" s="13" t="s">
        <v>98</v>
      </c>
      <c r="D18" s="12" t="s">
        <v>55</v>
      </c>
      <c r="E18" s="12" t="s">
        <v>56</v>
      </c>
      <c r="F18" s="12">
        <v>30545</v>
      </c>
      <c r="G18" s="12" t="s">
        <v>1566</v>
      </c>
      <c r="H18" s="12" t="s">
        <v>56</v>
      </c>
      <c r="I18" s="2"/>
      <c r="J18" s="12" t="s">
        <v>50</v>
      </c>
      <c r="K18" s="12">
        <v>4</v>
      </c>
      <c r="L18" s="13">
        <v>50</v>
      </c>
      <c r="M18" s="13" t="s">
        <v>57</v>
      </c>
      <c r="N18" s="13" t="s">
        <v>51</v>
      </c>
      <c r="O18" s="13" t="str">
        <f>LEFT(Table14[[#This Row],[Phone]],3)</f>
        <v>706</v>
      </c>
      <c r="P18" s="8">
        <f>IF(COUNTIF($B$8:B18,Table14[[#This Row],[Address]])&gt;1,1,0)</f>
        <v>0</v>
      </c>
    </row>
    <row r="19" spans="1:16" x14ac:dyDescent="0.25">
      <c r="A19" s="3" t="s">
        <v>100</v>
      </c>
      <c r="B19" s="3" t="s">
        <v>102</v>
      </c>
      <c r="C19" s="13" t="s">
        <v>101</v>
      </c>
      <c r="D19" s="12" t="s">
        <v>55</v>
      </c>
      <c r="E19" s="12" t="s">
        <v>56</v>
      </c>
      <c r="F19" s="12">
        <v>30545</v>
      </c>
      <c r="G19" s="12" t="s">
        <v>1566</v>
      </c>
      <c r="H19" s="12" t="s">
        <v>56</v>
      </c>
      <c r="I19" s="2"/>
      <c r="J19" s="12" t="s">
        <v>50</v>
      </c>
      <c r="K19" s="12">
        <v>4</v>
      </c>
      <c r="L19" s="13">
        <v>26</v>
      </c>
      <c r="M19" s="13" t="s">
        <v>57</v>
      </c>
      <c r="N19" s="13" t="s">
        <v>51</v>
      </c>
      <c r="O19" s="13" t="str">
        <f>LEFT(Table14[[#This Row],[Phone]],3)</f>
        <v>706</v>
      </c>
      <c r="P19" s="8">
        <f>IF(COUNTIF($B$8:B19,Table14[[#This Row],[Address]])&gt;1,1,0)</f>
        <v>0</v>
      </c>
    </row>
    <row r="20" spans="1:16" x14ac:dyDescent="0.25">
      <c r="A20" s="3" t="s">
        <v>103</v>
      </c>
      <c r="B20" s="3" t="s">
        <v>106</v>
      </c>
      <c r="C20" s="13" t="s">
        <v>105</v>
      </c>
      <c r="D20" s="12" t="s">
        <v>55</v>
      </c>
      <c r="E20" s="12" t="s">
        <v>56</v>
      </c>
      <c r="F20" s="12">
        <v>30545</v>
      </c>
      <c r="G20" s="12" t="s">
        <v>1566</v>
      </c>
      <c r="H20" s="12" t="s">
        <v>56</v>
      </c>
      <c r="I20" s="10" t="s">
        <v>104</v>
      </c>
      <c r="J20" s="12" t="s">
        <v>50</v>
      </c>
      <c r="K20" s="12">
        <v>4</v>
      </c>
      <c r="L20" s="13">
        <v>497</v>
      </c>
      <c r="M20" s="13" t="s">
        <v>57</v>
      </c>
      <c r="N20" s="13" t="s">
        <v>58</v>
      </c>
      <c r="O20" s="13" t="str">
        <f>LEFT(Table14[[#This Row],[Phone]],3)</f>
        <v>706</v>
      </c>
      <c r="P20" s="8">
        <f>IF(COUNTIF($B$8:B20,Table14[[#This Row],[Address]])&gt;1,1,0)</f>
        <v>0</v>
      </c>
    </row>
    <row r="21" spans="1:16" x14ac:dyDescent="0.25">
      <c r="A21" s="3" t="s">
        <v>107</v>
      </c>
      <c r="B21" s="3" t="s">
        <v>110</v>
      </c>
      <c r="C21" s="13" t="s">
        <v>109</v>
      </c>
      <c r="D21" s="12" t="s">
        <v>55</v>
      </c>
      <c r="E21" s="12" t="s">
        <v>56</v>
      </c>
      <c r="F21" s="12">
        <v>30545</v>
      </c>
      <c r="G21" s="12" t="s">
        <v>1566</v>
      </c>
      <c r="H21" s="12" t="s">
        <v>56</v>
      </c>
      <c r="I21" s="10" t="s">
        <v>108</v>
      </c>
      <c r="J21" s="12" t="s">
        <v>50</v>
      </c>
      <c r="K21" s="12">
        <v>4</v>
      </c>
      <c r="L21" s="13">
        <v>561</v>
      </c>
      <c r="M21" s="13" t="s">
        <v>57</v>
      </c>
      <c r="N21" s="13" t="s">
        <v>51</v>
      </c>
      <c r="O21" s="13" t="str">
        <f>LEFT(Table14[[#This Row],[Phone]],3)</f>
        <v>706</v>
      </c>
      <c r="P21" s="8">
        <f>IF(COUNTIF($B$8:B21,Table14[[#This Row],[Address]])&gt;1,1,0)</f>
        <v>0</v>
      </c>
    </row>
    <row r="22" spans="1:16" x14ac:dyDescent="0.25">
      <c r="A22" s="3" t="s">
        <v>111</v>
      </c>
      <c r="B22" s="3" t="s">
        <v>113</v>
      </c>
      <c r="C22" s="13" t="s">
        <v>112</v>
      </c>
      <c r="D22" s="12" t="s">
        <v>55</v>
      </c>
      <c r="E22" s="12" t="s">
        <v>56</v>
      </c>
      <c r="F22" s="12">
        <v>30545</v>
      </c>
      <c r="G22" s="12" t="s">
        <v>1566</v>
      </c>
      <c r="H22" s="12" t="s">
        <v>56</v>
      </c>
      <c r="I22" s="10" t="s">
        <v>114</v>
      </c>
      <c r="J22" s="12" t="s">
        <v>50</v>
      </c>
      <c r="K22" s="12">
        <v>5</v>
      </c>
      <c r="L22" s="13"/>
      <c r="M22" s="13" t="s">
        <v>57</v>
      </c>
      <c r="N22" s="13" t="s">
        <v>58</v>
      </c>
      <c r="O22" s="13" t="str">
        <f>LEFT(Table14[[#This Row],[Phone]],3)</f>
        <v>706</v>
      </c>
      <c r="P22" s="8">
        <f>IF(COUNTIF($B$8:B22,Table14[[#This Row],[Address]])&gt;1,1,0)</f>
        <v>0</v>
      </c>
    </row>
    <row r="23" spans="1:16" x14ac:dyDescent="0.25">
      <c r="A23" s="3" t="s">
        <v>115</v>
      </c>
      <c r="B23" s="3" t="s">
        <v>117</v>
      </c>
      <c r="C23" s="13" t="s">
        <v>118</v>
      </c>
      <c r="D23" s="12" t="s">
        <v>55</v>
      </c>
      <c r="E23" s="12" t="s">
        <v>56</v>
      </c>
      <c r="F23" s="12">
        <v>30545</v>
      </c>
      <c r="G23" s="12" t="s">
        <v>1566</v>
      </c>
      <c r="H23" s="12" t="s">
        <v>56</v>
      </c>
      <c r="I23" s="57" t="s">
        <v>116</v>
      </c>
      <c r="J23" s="12" t="s">
        <v>50</v>
      </c>
      <c r="K23" s="12">
        <v>3.5</v>
      </c>
      <c r="L23" s="13">
        <v>70</v>
      </c>
      <c r="M23" s="13" t="s">
        <v>57</v>
      </c>
      <c r="N23" s="13" t="s">
        <v>51</v>
      </c>
      <c r="O23" s="13" t="str">
        <f>LEFT(Table14[[#This Row],[Phone]],3)</f>
        <v>706</v>
      </c>
      <c r="P23" s="8">
        <f>IF(COUNTIF($B$8:B23,Table14[[#This Row],[Address]])&gt;1,1,0)</f>
        <v>0</v>
      </c>
    </row>
    <row r="24" spans="1:16" x14ac:dyDescent="0.25">
      <c r="A24" s="3" t="s">
        <v>119</v>
      </c>
      <c r="B24" s="3" t="s">
        <v>121</v>
      </c>
      <c r="C24" s="13" t="s">
        <v>122</v>
      </c>
      <c r="D24" s="12" t="s">
        <v>55</v>
      </c>
      <c r="E24" s="12" t="s">
        <v>56</v>
      </c>
      <c r="F24" s="12">
        <v>30545</v>
      </c>
      <c r="G24" s="12" t="s">
        <v>1566</v>
      </c>
      <c r="H24" s="12" t="s">
        <v>56</v>
      </c>
      <c r="I24" s="10" t="s">
        <v>120</v>
      </c>
      <c r="J24" s="12" t="s">
        <v>50</v>
      </c>
      <c r="K24" s="12">
        <v>3.5</v>
      </c>
      <c r="L24" s="13">
        <v>431</v>
      </c>
      <c r="M24" s="13" t="s">
        <v>57</v>
      </c>
      <c r="N24" s="13" t="s">
        <v>58</v>
      </c>
      <c r="O24" s="13" t="str">
        <f>LEFT(Table14[[#This Row],[Phone]],3)</f>
        <v>706</v>
      </c>
      <c r="P24" s="8">
        <f>IF(COUNTIF($B$8:B24,Table14[[#This Row],[Address]])&gt;1,1,0)</f>
        <v>0</v>
      </c>
    </row>
    <row r="25" spans="1:16" x14ac:dyDescent="0.25">
      <c r="A25" s="3" t="s">
        <v>123</v>
      </c>
      <c r="B25" s="3" t="s">
        <v>125</v>
      </c>
      <c r="C25" s="13" t="s">
        <v>124</v>
      </c>
      <c r="D25" s="12" t="s">
        <v>78</v>
      </c>
      <c r="E25" s="12" t="s">
        <v>56</v>
      </c>
      <c r="F25" s="12">
        <v>30571</v>
      </c>
      <c r="G25" s="12" t="s">
        <v>1566</v>
      </c>
      <c r="H25" s="12" t="s">
        <v>56</v>
      </c>
      <c r="I25" s="10" t="s">
        <v>126</v>
      </c>
      <c r="J25" s="12" t="s">
        <v>50</v>
      </c>
      <c r="K25" s="12">
        <v>4</v>
      </c>
      <c r="L25" s="13">
        <v>93</v>
      </c>
      <c r="M25" s="13" t="s">
        <v>57</v>
      </c>
      <c r="N25" s="13" t="s">
        <v>58</v>
      </c>
      <c r="O25" s="13" t="str">
        <f>LEFT(Table14[[#This Row],[Phone]],3)</f>
        <v>706</v>
      </c>
      <c r="P25" s="8">
        <f>IF(COUNTIF($B$8:B25,Table14[[#This Row],[Address]])&gt;1,1,0)</f>
        <v>0</v>
      </c>
    </row>
    <row r="26" spans="1:16" x14ac:dyDescent="0.25">
      <c r="A26" s="3" t="s">
        <v>127</v>
      </c>
      <c r="B26" s="3" t="s">
        <v>129</v>
      </c>
      <c r="C26" s="13" t="s">
        <v>128</v>
      </c>
      <c r="D26" s="12" t="s">
        <v>55</v>
      </c>
      <c r="E26" s="12" t="s">
        <v>56</v>
      </c>
      <c r="F26" s="12">
        <v>30545</v>
      </c>
      <c r="G26" s="12" t="s">
        <v>1566</v>
      </c>
      <c r="H26" s="12" t="s">
        <v>56</v>
      </c>
      <c r="I26" s="2"/>
      <c r="J26" s="12" t="s">
        <v>50</v>
      </c>
      <c r="K26" s="12">
        <v>4</v>
      </c>
      <c r="L26" s="13">
        <v>37</v>
      </c>
      <c r="M26" s="13" t="s">
        <v>57</v>
      </c>
      <c r="N26" s="13" t="s">
        <v>51</v>
      </c>
      <c r="O26" s="13" t="str">
        <f>LEFT(Table14[[#This Row],[Phone]],3)</f>
        <v>706</v>
      </c>
      <c r="P26" s="8">
        <f>IF(COUNTIF($B$8:B26,Table14[[#This Row],[Address]])&gt;1,1,0)</f>
        <v>0</v>
      </c>
    </row>
    <row r="27" spans="1:16" x14ac:dyDescent="0.25">
      <c r="A27" s="3" t="s">
        <v>130</v>
      </c>
      <c r="B27" s="3" t="s">
        <v>132</v>
      </c>
      <c r="C27" s="13" t="s">
        <v>133</v>
      </c>
      <c r="D27" s="12" t="s">
        <v>55</v>
      </c>
      <c r="E27" s="12" t="s">
        <v>56</v>
      </c>
      <c r="F27" s="12">
        <v>30545</v>
      </c>
      <c r="G27" s="12" t="s">
        <v>1566</v>
      </c>
      <c r="H27" s="12" t="s">
        <v>56</v>
      </c>
      <c r="I27" s="10" t="s">
        <v>131</v>
      </c>
      <c r="J27" s="12" t="s">
        <v>50</v>
      </c>
      <c r="K27" s="12">
        <v>3.5</v>
      </c>
      <c r="L27" s="13">
        <v>148</v>
      </c>
      <c r="M27" s="13" t="s">
        <v>50</v>
      </c>
      <c r="N27" s="13" t="s">
        <v>58</v>
      </c>
      <c r="O27" s="13" t="str">
        <f>LEFT(Table14[[#This Row],[Phone]],3)</f>
        <v>706</v>
      </c>
      <c r="P27" s="8">
        <f>IF(COUNTIF($B$8:B27,Table14[[#This Row],[Address]])&gt;1,1,0)</f>
        <v>0</v>
      </c>
    </row>
    <row r="28" spans="1:16" x14ac:dyDescent="0.25">
      <c r="A28" s="3" t="s">
        <v>134</v>
      </c>
      <c r="B28" s="3" t="s">
        <v>136</v>
      </c>
      <c r="C28" s="13" t="s">
        <v>135</v>
      </c>
      <c r="D28" s="12" t="s">
        <v>78</v>
      </c>
      <c r="E28" s="12" t="s">
        <v>56</v>
      </c>
      <c r="F28" s="12">
        <v>30571</v>
      </c>
      <c r="G28" s="12" t="s">
        <v>1566</v>
      </c>
      <c r="H28" s="12" t="s">
        <v>56</v>
      </c>
      <c r="I28" s="10" t="s">
        <v>137</v>
      </c>
      <c r="J28" s="12" t="s">
        <v>50</v>
      </c>
      <c r="K28" s="12">
        <v>4</v>
      </c>
      <c r="L28" s="13">
        <v>19</v>
      </c>
      <c r="M28" s="13" t="s">
        <v>50</v>
      </c>
      <c r="N28" s="13" t="s">
        <v>51</v>
      </c>
      <c r="O28" s="13" t="str">
        <f>LEFT(Table14[[#This Row],[Phone]],3)</f>
        <v>706</v>
      </c>
      <c r="P28" s="8">
        <f>IF(COUNTIF($B$8:B28,Table14[[#This Row],[Address]])&gt;1,1,0)</f>
        <v>0</v>
      </c>
    </row>
    <row r="29" spans="1:16" x14ac:dyDescent="0.25">
      <c r="A29" s="3" t="s">
        <v>138</v>
      </c>
      <c r="B29" s="3" t="s">
        <v>139</v>
      </c>
      <c r="C29" s="13" t="s">
        <v>112</v>
      </c>
      <c r="D29" s="12" t="s">
        <v>55</v>
      </c>
      <c r="E29" s="12" t="s">
        <v>56</v>
      </c>
      <c r="F29" s="12">
        <v>30545</v>
      </c>
      <c r="G29" s="12" t="s">
        <v>1566</v>
      </c>
      <c r="H29" s="12" t="s">
        <v>56</v>
      </c>
      <c r="I29" s="10" t="s">
        <v>114</v>
      </c>
      <c r="J29" s="12" t="s">
        <v>50</v>
      </c>
      <c r="K29" s="12">
        <v>4</v>
      </c>
      <c r="L29" s="13">
        <v>95</v>
      </c>
      <c r="M29" s="13" t="s">
        <v>57</v>
      </c>
      <c r="N29" s="13" t="s">
        <v>58</v>
      </c>
      <c r="O29" s="13" t="str">
        <f>LEFT(Table14[[#This Row],[Phone]],3)</f>
        <v>706</v>
      </c>
      <c r="P29" s="8">
        <f>IF(COUNTIF($B$8:B29,Table14[[#This Row],[Address]])&gt;1,1,0)</f>
        <v>0</v>
      </c>
    </row>
    <row r="30" spans="1:16" x14ac:dyDescent="0.25">
      <c r="A30" s="3" t="s">
        <v>140</v>
      </c>
      <c r="B30" s="3" t="s">
        <v>142</v>
      </c>
      <c r="C30" s="13" t="s">
        <v>141</v>
      </c>
      <c r="D30" s="12" t="s">
        <v>55</v>
      </c>
      <c r="E30" s="12" t="s">
        <v>56</v>
      </c>
      <c r="F30" s="12">
        <v>30545</v>
      </c>
      <c r="G30" s="12" t="s">
        <v>1566</v>
      </c>
      <c r="H30" s="12" t="s">
        <v>56</v>
      </c>
      <c r="I30" s="2"/>
      <c r="J30" s="12" t="s">
        <v>50</v>
      </c>
      <c r="K30" s="12">
        <v>4</v>
      </c>
      <c r="L30" s="13">
        <v>123</v>
      </c>
      <c r="M30" s="13" t="s">
        <v>57</v>
      </c>
      <c r="N30" s="13" t="s">
        <v>58</v>
      </c>
      <c r="O30" s="14" t="str">
        <f>LEFT(Table14[[#This Row],[Phone]],3)</f>
        <v>706</v>
      </c>
      <c r="P30" s="8">
        <f>IF(COUNTIF($B$8:B30,Table14[[#This Row],[Address]])&gt;1,1,0)</f>
        <v>0</v>
      </c>
    </row>
    <row r="31" spans="1:16" x14ac:dyDescent="0.25">
      <c r="A31" s="3" t="s">
        <v>143</v>
      </c>
      <c r="B31" s="3" t="s">
        <v>145</v>
      </c>
      <c r="C31" s="13" t="s">
        <v>146</v>
      </c>
      <c r="D31" s="12" t="s">
        <v>66</v>
      </c>
      <c r="E31" s="12" t="s">
        <v>56</v>
      </c>
      <c r="F31" s="12">
        <v>30528</v>
      </c>
      <c r="G31" s="12" t="s">
        <v>1566</v>
      </c>
      <c r="H31" s="12" t="s">
        <v>56</v>
      </c>
      <c r="I31" s="10" t="s">
        <v>144</v>
      </c>
      <c r="J31" s="12" t="s">
        <v>50</v>
      </c>
      <c r="K31" s="12">
        <v>4</v>
      </c>
      <c r="L31" s="13">
        <v>24</v>
      </c>
      <c r="M31" s="13" t="s">
        <v>50</v>
      </c>
      <c r="N31" s="13" t="s">
        <v>58</v>
      </c>
      <c r="O31" s="30" t="str">
        <f>LEFT(Table14[[#This Row],[Phone]],3)</f>
        <v>706</v>
      </c>
      <c r="P31" s="8">
        <f>IF(COUNTIF($B$8:B31,Table14[[#This Row],[Address]])&gt;1,1,0)</f>
        <v>0</v>
      </c>
    </row>
    <row r="32" spans="1:16" x14ac:dyDescent="0.25">
      <c r="A32" s="3" t="s">
        <v>147</v>
      </c>
      <c r="B32" s="3" t="s">
        <v>149</v>
      </c>
      <c r="C32" s="13" t="s">
        <v>148</v>
      </c>
      <c r="D32" s="12" t="s">
        <v>55</v>
      </c>
      <c r="E32" s="12" t="s">
        <v>56</v>
      </c>
      <c r="F32" s="12">
        <v>30545</v>
      </c>
      <c r="G32" s="12" t="s">
        <v>1566</v>
      </c>
      <c r="H32" s="12" t="s">
        <v>56</v>
      </c>
      <c r="I32" s="2"/>
      <c r="J32" s="12" t="s">
        <v>50</v>
      </c>
      <c r="K32" s="12">
        <v>3.5</v>
      </c>
      <c r="L32" s="13">
        <v>87</v>
      </c>
      <c r="M32" s="13" t="s">
        <v>57</v>
      </c>
      <c r="N32" s="13" t="s">
        <v>51</v>
      </c>
      <c r="O32" s="30" t="str">
        <f>LEFT(Table14[[#This Row],[Phone]],3)</f>
        <v>706</v>
      </c>
      <c r="P32" s="8">
        <f>IF(COUNTIF($B$8:B32,Table14[[#This Row],[Address]])&gt;1,1,0)</f>
        <v>0</v>
      </c>
    </row>
    <row r="33" spans="1:16" x14ac:dyDescent="0.25">
      <c r="A33" s="3" t="s">
        <v>150</v>
      </c>
      <c r="B33" s="3" t="s">
        <v>153</v>
      </c>
      <c r="C33" s="13" t="s">
        <v>152</v>
      </c>
      <c r="D33" s="12" t="s">
        <v>55</v>
      </c>
      <c r="E33" s="12" t="s">
        <v>56</v>
      </c>
      <c r="F33" s="12">
        <v>30545</v>
      </c>
      <c r="G33" s="12" t="s">
        <v>1566</v>
      </c>
      <c r="H33" s="12" t="s">
        <v>56</v>
      </c>
      <c r="I33" s="10" t="s">
        <v>151</v>
      </c>
      <c r="J33" s="12" t="s">
        <v>50</v>
      </c>
      <c r="K33" s="12">
        <v>3</v>
      </c>
      <c r="L33" s="13">
        <v>382</v>
      </c>
      <c r="M33" s="13" t="s">
        <v>57</v>
      </c>
      <c r="N33" s="13" t="s">
        <v>58</v>
      </c>
      <c r="O33" s="30" t="str">
        <f>LEFT(Table14[[#This Row],[Phone]],3)</f>
        <v>706</v>
      </c>
      <c r="P33" s="8">
        <f>IF(COUNTIF($B$8:B33,Table14[[#This Row],[Address]])&gt;1,1,0)</f>
        <v>0</v>
      </c>
    </row>
    <row r="34" spans="1:16" x14ac:dyDescent="0.25">
      <c r="A34" s="3" t="s">
        <v>154</v>
      </c>
      <c r="B34" s="3" t="s">
        <v>156</v>
      </c>
      <c r="C34" s="13" t="s">
        <v>157</v>
      </c>
      <c r="D34" s="12" t="s">
        <v>55</v>
      </c>
      <c r="E34" s="12" t="s">
        <v>56</v>
      </c>
      <c r="F34" s="12">
        <v>30545</v>
      </c>
      <c r="G34" s="12" t="s">
        <v>1566</v>
      </c>
      <c r="H34" s="12" t="s">
        <v>56</v>
      </c>
      <c r="I34" s="10" t="s">
        <v>155</v>
      </c>
      <c r="J34" s="12" t="s">
        <v>50</v>
      </c>
      <c r="K34" s="12">
        <v>2</v>
      </c>
      <c r="L34" s="13">
        <v>101</v>
      </c>
      <c r="M34" s="13" t="s">
        <v>57</v>
      </c>
      <c r="N34" s="13" t="s">
        <v>58</v>
      </c>
      <c r="O34" s="30" t="str">
        <f>LEFT(Table14[[#This Row],[Phone]],3)</f>
        <v>706</v>
      </c>
      <c r="P34" s="8">
        <f>IF(COUNTIF($B$8:B34,Table14[[#This Row],[Address]])&gt;1,1,0)</f>
        <v>0</v>
      </c>
    </row>
    <row r="35" spans="1:16" x14ac:dyDescent="0.25">
      <c r="A35" s="3" t="s">
        <v>161</v>
      </c>
      <c r="B35" s="3" t="s">
        <v>160</v>
      </c>
      <c r="C35" s="13" t="s">
        <v>159</v>
      </c>
      <c r="D35" s="12" t="s">
        <v>55</v>
      </c>
      <c r="E35" s="12" t="s">
        <v>56</v>
      </c>
      <c r="F35" s="12">
        <v>30545</v>
      </c>
      <c r="G35" s="12" t="s">
        <v>1566</v>
      </c>
      <c r="H35" s="12" t="s">
        <v>56</v>
      </c>
      <c r="I35" s="10" t="s">
        <v>158</v>
      </c>
      <c r="J35" s="12" t="s">
        <v>50</v>
      </c>
      <c r="K35" s="12">
        <v>3</v>
      </c>
      <c r="L35" s="13">
        <v>324</v>
      </c>
      <c r="M35" s="13" t="s">
        <v>57</v>
      </c>
      <c r="N35" s="13" t="s">
        <v>51</v>
      </c>
      <c r="O35" s="30" t="str">
        <f>LEFT(Table14[[#This Row],[Phone]],3)</f>
        <v>706</v>
      </c>
      <c r="P35" s="8">
        <f>IF(COUNTIF($B$8:B35,Table14[[#This Row],[Address]])&gt;1,1,0)</f>
        <v>0</v>
      </c>
    </row>
    <row r="36" spans="1:16" x14ac:dyDescent="0.25">
      <c r="A36" s="3" t="s">
        <v>162</v>
      </c>
      <c r="B36" s="3" t="s">
        <v>164</v>
      </c>
      <c r="C36" s="13" t="s">
        <v>165</v>
      </c>
      <c r="D36" s="12" t="s">
        <v>55</v>
      </c>
      <c r="E36" s="12" t="s">
        <v>56</v>
      </c>
      <c r="F36" s="12">
        <v>30545</v>
      </c>
      <c r="G36" s="12" t="s">
        <v>1566</v>
      </c>
      <c r="H36" s="12" t="s">
        <v>56</v>
      </c>
      <c r="I36" s="10" t="s">
        <v>163</v>
      </c>
      <c r="J36" s="12" t="s">
        <v>50</v>
      </c>
      <c r="K36" s="12">
        <v>4.5</v>
      </c>
      <c r="L36" s="13">
        <v>118</v>
      </c>
      <c r="M36" s="13" t="s">
        <v>57</v>
      </c>
      <c r="N36" s="13" t="s">
        <v>58</v>
      </c>
      <c r="O36" s="30" t="str">
        <f>LEFT(Table14[[#This Row],[Phone]],3)</f>
        <v>706</v>
      </c>
      <c r="P36" s="8">
        <f>IF(COUNTIF($B$8:B36,Table14[[#This Row],[Address]])&gt;1,1,0)</f>
        <v>0</v>
      </c>
    </row>
    <row r="37" spans="1:16" x14ac:dyDescent="0.25">
      <c r="A37" s="3" t="s">
        <v>166</v>
      </c>
      <c r="B37" s="3" t="s">
        <v>168</v>
      </c>
      <c r="C37" s="13" t="s">
        <v>167</v>
      </c>
      <c r="D37" s="12" t="s">
        <v>55</v>
      </c>
      <c r="E37" s="12" t="s">
        <v>56</v>
      </c>
      <c r="F37" s="12">
        <v>30545</v>
      </c>
      <c r="G37" s="12" t="s">
        <v>1566</v>
      </c>
      <c r="H37" s="12" t="s">
        <v>56</v>
      </c>
      <c r="I37" s="2"/>
      <c r="J37" s="12" t="s">
        <v>50</v>
      </c>
      <c r="K37" s="12">
        <v>3</v>
      </c>
      <c r="L37" s="13">
        <v>174</v>
      </c>
      <c r="M37" s="13" t="s">
        <v>57</v>
      </c>
      <c r="N37" s="13" t="s">
        <v>51</v>
      </c>
      <c r="O37" s="30" t="str">
        <f>LEFT(Table14[[#This Row],[Phone]],3)</f>
        <v>706</v>
      </c>
      <c r="P37" s="8">
        <f>IF(COUNTIF($B$8:B37,Table14[[#This Row],[Address]])&gt;1,1,0)</f>
        <v>0</v>
      </c>
    </row>
    <row r="38" spans="1:16" x14ac:dyDescent="0.25">
      <c r="A38" s="3" t="s">
        <v>169</v>
      </c>
      <c r="B38" s="3" t="s">
        <v>171</v>
      </c>
      <c r="C38" s="13" t="s">
        <v>170</v>
      </c>
      <c r="D38" s="12" t="s">
        <v>55</v>
      </c>
      <c r="E38" s="12" t="s">
        <v>56</v>
      </c>
      <c r="F38" s="12">
        <v>30545</v>
      </c>
      <c r="G38" s="12" t="s">
        <v>1566</v>
      </c>
      <c r="H38" s="12" t="s">
        <v>56</v>
      </c>
      <c r="I38" s="2"/>
      <c r="J38" s="12" t="s">
        <v>50</v>
      </c>
      <c r="K38" s="12">
        <v>3.5</v>
      </c>
      <c r="L38" s="13">
        <v>58</v>
      </c>
      <c r="M38" s="13" t="s">
        <v>57</v>
      </c>
      <c r="N38" s="13" t="s">
        <v>58</v>
      </c>
      <c r="O38" s="30" t="str">
        <f>LEFT(Table14[[#This Row],[Phone]],3)</f>
        <v>706</v>
      </c>
      <c r="P38" s="8">
        <f>IF(COUNTIF($B$8:B38,Table14[[#This Row],[Address]])&gt;1,1,0)</f>
        <v>0</v>
      </c>
    </row>
    <row r="39" spans="1:16" x14ac:dyDescent="0.25">
      <c r="A39" s="3" t="s">
        <v>172</v>
      </c>
      <c r="B39" s="3" t="s">
        <v>156</v>
      </c>
      <c r="C39" s="13" t="s">
        <v>174</v>
      </c>
      <c r="D39" s="12" t="s">
        <v>55</v>
      </c>
      <c r="E39" s="12" t="s">
        <v>56</v>
      </c>
      <c r="F39" s="12">
        <v>30545</v>
      </c>
      <c r="G39" s="12" t="s">
        <v>1566</v>
      </c>
      <c r="H39" s="12" t="s">
        <v>56</v>
      </c>
      <c r="I39" s="10" t="s">
        <v>173</v>
      </c>
      <c r="J39" s="12" t="s">
        <v>50</v>
      </c>
      <c r="K39" s="12">
        <v>2.5</v>
      </c>
      <c r="L39" s="13">
        <v>98</v>
      </c>
      <c r="M39" s="13" t="s">
        <v>57</v>
      </c>
      <c r="N39" s="13" t="s">
        <v>58</v>
      </c>
      <c r="O39" s="30" t="str">
        <f>LEFT(Table14[[#This Row],[Phone]],3)</f>
        <v>706</v>
      </c>
      <c r="P39" s="8">
        <f>IF(COUNTIF($B$8:B39,Table14[[#This Row],[Address]])&gt;1,1,0)</f>
        <v>1</v>
      </c>
    </row>
    <row r="40" spans="1:16" x14ac:dyDescent="0.25">
      <c r="A40" s="3" t="s">
        <v>175</v>
      </c>
      <c r="B40" s="3" t="s">
        <v>177</v>
      </c>
      <c r="C40" s="13" t="s">
        <v>176</v>
      </c>
      <c r="D40" s="12" t="s">
        <v>55</v>
      </c>
      <c r="E40" s="12" t="s">
        <v>56</v>
      </c>
      <c r="F40" s="12">
        <v>30545</v>
      </c>
      <c r="G40" s="12" t="s">
        <v>1566</v>
      </c>
      <c r="H40" s="12" t="s">
        <v>56</v>
      </c>
      <c r="I40" s="2"/>
      <c r="J40" s="12" t="s">
        <v>50</v>
      </c>
      <c r="K40" s="12">
        <v>2.5</v>
      </c>
      <c r="L40" s="13">
        <v>13</v>
      </c>
      <c r="M40" s="13" t="s">
        <v>57</v>
      </c>
      <c r="N40" s="13" t="s">
        <v>51</v>
      </c>
      <c r="O40" s="30" t="str">
        <f>LEFT(Table14[[#This Row],[Phone]],3)</f>
        <v>706</v>
      </c>
      <c r="P40" s="8">
        <f>IF(COUNTIF($B$8:B40,Table14[[#This Row],[Address]])&gt;1,1,0)</f>
        <v>0</v>
      </c>
    </row>
    <row r="41" spans="1:16" x14ac:dyDescent="0.25">
      <c r="A41" s="3" t="s">
        <v>178</v>
      </c>
      <c r="B41" s="3" t="s">
        <v>179</v>
      </c>
      <c r="C41" s="13" t="s">
        <v>180</v>
      </c>
      <c r="D41" s="12" t="s">
        <v>55</v>
      </c>
      <c r="E41" s="12" t="s">
        <v>56</v>
      </c>
      <c r="F41" s="12">
        <v>30545</v>
      </c>
      <c r="G41" s="12" t="s">
        <v>1566</v>
      </c>
      <c r="H41" s="12" t="s">
        <v>56</v>
      </c>
      <c r="I41" s="2"/>
      <c r="J41" s="12" t="s">
        <v>50</v>
      </c>
      <c r="K41" s="12">
        <v>2.5</v>
      </c>
      <c r="L41" s="13">
        <v>7</v>
      </c>
      <c r="M41" s="13" t="s">
        <v>57</v>
      </c>
      <c r="N41" s="13" t="s">
        <v>58</v>
      </c>
      <c r="O41" s="30" t="str">
        <f>LEFT(Table14[[#This Row],[Phone]],3)</f>
        <v>706</v>
      </c>
      <c r="P41" s="8">
        <f>IF(COUNTIF($B$8:B41,Table14[[#This Row],[Address]])&gt;1,1,0)</f>
        <v>0</v>
      </c>
    </row>
    <row r="42" spans="1:16" x14ac:dyDescent="0.25">
      <c r="A42" s="3" t="s">
        <v>181</v>
      </c>
      <c r="B42" s="3" t="s">
        <v>156</v>
      </c>
      <c r="C42" s="13" t="s">
        <v>183</v>
      </c>
      <c r="D42" s="12" t="s">
        <v>55</v>
      </c>
      <c r="E42" s="12" t="s">
        <v>56</v>
      </c>
      <c r="F42" s="12">
        <v>30545</v>
      </c>
      <c r="G42" s="12" t="s">
        <v>1566</v>
      </c>
      <c r="H42" s="12" t="s">
        <v>56</v>
      </c>
      <c r="I42" s="10" t="s">
        <v>182</v>
      </c>
      <c r="J42" s="12" t="s">
        <v>50</v>
      </c>
      <c r="K42" s="12">
        <v>2.5</v>
      </c>
      <c r="L42" s="13">
        <v>4</v>
      </c>
      <c r="M42" s="13" t="s">
        <v>57</v>
      </c>
      <c r="N42" s="13" t="s">
        <v>58</v>
      </c>
      <c r="O42" s="30" t="str">
        <f>LEFT(Table14[[#This Row],[Phone]],3)</f>
        <v>706</v>
      </c>
      <c r="P42" s="8">
        <f>IF(COUNTIF($B$8:B42,Table14[[#This Row],[Address]])&gt;1,1,0)</f>
        <v>1</v>
      </c>
    </row>
    <row r="43" spans="1:16" x14ac:dyDescent="0.25">
      <c r="A43" s="3" t="s">
        <v>184</v>
      </c>
      <c r="B43" s="3" t="s">
        <v>186</v>
      </c>
      <c r="C43" s="13" t="s">
        <v>185</v>
      </c>
      <c r="D43" s="12" t="s">
        <v>55</v>
      </c>
      <c r="E43" s="12" t="s">
        <v>56</v>
      </c>
      <c r="F43" s="12">
        <v>30545</v>
      </c>
      <c r="G43" s="12" t="s">
        <v>1566</v>
      </c>
      <c r="H43" s="12" t="s">
        <v>56</v>
      </c>
      <c r="I43" s="2"/>
      <c r="J43" s="12" t="s">
        <v>50</v>
      </c>
      <c r="K43" s="12">
        <v>1</v>
      </c>
      <c r="L43" s="13"/>
      <c r="M43" s="13" t="s">
        <v>57</v>
      </c>
      <c r="N43" s="13" t="s">
        <v>58</v>
      </c>
      <c r="O43" s="30" t="str">
        <f>LEFT(Table14[[#This Row],[Phone]],3)</f>
        <v>706</v>
      </c>
      <c r="P43" s="8">
        <f>IF(COUNTIF($B$8:B43,Table14[[#This Row],[Address]])&gt;1,1,0)</f>
        <v>0</v>
      </c>
    </row>
    <row r="44" spans="1:16" x14ac:dyDescent="0.25">
      <c r="A44" s="3" t="s">
        <v>187</v>
      </c>
      <c r="B44" s="3" t="s">
        <v>189</v>
      </c>
      <c r="C44" s="13" t="s">
        <v>188</v>
      </c>
      <c r="D44" s="12" t="s">
        <v>190</v>
      </c>
      <c r="E44" s="12" t="s">
        <v>56</v>
      </c>
      <c r="F44" s="12">
        <v>30523</v>
      </c>
      <c r="G44" s="12" t="s">
        <v>1566</v>
      </c>
      <c r="H44" s="12" t="s">
        <v>56</v>
      </c>
      <c r="I44" s="10" t="s">
        <v>191</v>
      </c>
      <c r="J44" s="12" t="s">
        <v>50</v>
      </c>
      <c r="K44" s="12">
        <v>4</v>
      </c>
      <c r="L44" s="13">
        <v>197</v>
      </c>
      <c r="M44" s="13" t="s">
        <v>57</v>
      </c>
      <c r="N44" s="13" t="s">
        <v>51</v>
      </c>
      <c r="O44" s="30" t="str">
        <f>LEFT(Table14[[#This Row],[Phone]],3)</f>
        <v>706</v>
      </c>
      <c r="P44" s="8">
        <f>IF(COUNTIF($B$8:B44,Table14[[#This Row],[Address]])&gt;1,1,0)</f>
        <v>0</v>
      </c>
    </row>
    <row r="45" spans="1:16" x14ac:dyDescent="0.25">
      <c r="A45" s="3" t="s">
        <v>192</v>
      </c>
      <c r="B45" s="3" t="s">
        <v>194</v>
      </c>
      <c r="C45" s="13" t="s">
        <v>193</v>
      </c>
      <c r="D45" s="12" t="s">
        <v>190</v>
      </c>
      <c r="E45" s="12" t="s">
        <v>56</v>
      </c>
      <c r="F45" s="12">
        <v>30523</v>
      </c>
      <c r="G45" s="12" t="s">
        <v>1566</v>
      </c>
      <c r="H45" s="12" t="s">
        <v>56</v>
      </c>
      <c r="I45" s="10" t="s">
        <v>195</v>
      </c>
      <c r="J45" s="12" t="s">
        <v>50</v>
      </c>
      <c r="K45" s="12">
        <v>3.5</v>
      </c>
      <c r="L45" s="13">
        <v>127</v>
      </c>
      <c r="M45" s="13" t="s">
        <v>57</v>
      </c>
      <c r="N45" s="13" t="s">
        <v>58</v>
      </c>
      <c r="O45" s="30" t="str">
        <f>LEFT(Table14[[#This Row],[Phone]],3)</f>
        <v>706</v>
      </c>
      <c r="P45" s="8">
        <f>IF(COUNTIF($B$8:B45,Table14[[#This Row],[Address]])&gt;1,1,0)</f>
        <v>0</v>
      </c>
    </row>
    <row r="46" spans="1:16" x14ac:dyDescent="0.25">
      <c r="A46" s="3" t="s">
        <v>196</v>
      </c>
      <c r="B46" s="3" t="s">
        <v>199</v>
      </c>
      <c r="C46" s="13" t="s">
        <v>198</v>
      </c>
      <c r="D46" s="12" t="s">
        <v>190</v>
      </c>
      <c r="E46" s="12" t="s">
        <v>56</v>
      </c>
      <c r="F46" s="12">
        <v>30523</v>
      </c>
      <c r="G46" s="12" t="s">
        <v>1566</v>
      </c>
      <c r="H46" s="12" t="s">
        <v>56</v>
      </c>
      <c r="I46" s="10" t="s">
        <v>197</v>
      </c>
      <c r="J46" s="12" t="s">
        <v>50</v>
      </c>
      <c r="K46" s="12">
        <v>4.5</v>
      </c>
      <c r="L46" s="13">
        <v>55</v>
      </c>
      <c r="M46" s="13" t="s">
        <v>57</v>
      </c>
      <c r="N46" s="13" t="s">
        <v>51</v>
      </c>
      <c r="O46" s="30" t="str">
        <f>LEFT(Table14[[#This Row],[Phone]],3)</f>
        <v>706</v>
      </c>
      <c r="P46" s="8">
        <f>IF(COUNTIF($B$8:B46,Table14[[#This Row],[Address]])&gt;1,1,0)</f>
        <v>0</v>
      </c>
    </row>
    <row r="47" spans="1:16" x14ac:dyDescent="0.25">
      <c r="A47" s="3" t="s">
        <v>200</v>
      </c>
      <c r="B47" s="3" t="s">
        <v>202</v>
      </c>
      <c r="C47" s="13" t="s">
        <v>203</v>
      </c>
      <c r="D47" s="12" t="s">
        <v>190</v>
      </c>
      <c r="E47" s="12" t="s">
        <v>56</v>
      </c>
      <c r="F47" s="12">
        <v>30523</v>
      </c>
      <c r="G47" s="12" t="s">
        <v>1566</v>
      </c>
      <c r="H47" s="12" t="s">
        <v>56</v>
      </c>
      <c r="I47" s="10" t="s">
        <v>201</v>
      </c>
      <c r="J47" s="12" t="s">
        <v>50</v>
      </c>
      <c r="K47" s="12">
        <v>3.5</v>
      </c>
      <c r="L47" s="13">
        <v>56</v>
      </c>
      <c r="M47" s="13" t="s">
        <v>57</v>
      </c>
      <c r="N47" s="13" t="s">
        <v>58</v>
      </c>
      <c r="O47" s="30" t="str">
        <f>LEFT(Table14[[#This Row],[Phone]],3)</f>
        <v>706</v>
      </c>
      <c r="P47" s="8">
        <f>IF(COUNTIF($B$8:B47,Table14[[#This Row],[Address]])&gt;1,1,0)</f>
        <v>0</v>
      </c>
    </row>
    <row r="48" spans="1:16" x14ac:dyDescent="0.25">
      <c r="A48" s="3" t="s">
        <v>204</v>
      </c>
      <c r="B48" s="3" t="s">
        <v>206</v>
      </c>
      <c r="C48" s="13" t="s">
        <v>205</v>
      </c>
      <c r="D48" s="12" t="s">
        <v>190</v>
      </c>
      <c r="E48" s="12" t="s">
        <v>56</v>
      </c>
      <c r="F48" s="12">
        <v>30523</v>
      </c>
      <c r="G48" s="12" t="s">
        <v>1566</v>
      </c>
      <c r="H48" s="12" t="s">
        <v>56</v>
      </c>
      <c r="I48" s="10" t="s">
        <v>207</v>
      </c>
      <c r="J48" s="12" t="s">
        <v>50</v>
      </c>
      <c r="K48" s="12">
        <v>4.5</v>
      </c>
      <c r="L48" s="13"/>
      <c r="M48" s="13" t="s">
        <v>57</v>
      </c>
      <c r="N48" s="13" t="s">
        <v>58</v>
      </c>
      <c r="O48" s="30" t="str">
        <f>LEFT(Table14[[#This Row],[Phone]],3)</f>
        <v>706</v>
      </c>
      <c r="P48" s="8">
        <f>IF(COUNTIF($B$8:B48,Table14[[#This Row],[Address]])&gt;1,1,0)</f>
        <v>0</v>
      </c>
    </row>
    <row r="49" spans="1:16" x14ac:dyDescent="0.25">
      <c r="A49" s="3" t="s">
        <v>208</v>
      </c>
      <c r="B49" s="3" t="s">
        <v>210</v>
      </c>
      <c r="C49" s="13" t="s">
        <v>209</v>
      </c>
      <c r="D49" s="12" t="s">
        <v>190</v>
      </c>
      <c r="E49" s="12" t="s">
        <v>56</v>
      </c>
      <c r="F49" s="12">
        <v>30523</v>
      </c>
      <c r="G49" s="12" t="s">
        <v>1566</v>
      </c>
      <c r="H49" s="12" t="s">
        <v>56</v>
      </c>
      <c r="I49" s="2"/>
      <c r="J49" s="12" t="s">
        <v>50</v>
      </c>
      <c r="K49" s="12">
        <v>3.5</v>
      </c>
      <c r="L49" s="13">
        <v>34</v>
      </c>
      <c r="M49" s="13" t="s">
        <v>50</v>
      </c>
      <c r="N49" s="13" t="s">
        <v>51</v>
      </c>
      <c r="O49" s="30" t="str">
        <f>LEFT(Table14[[#This Row],[Phone]],3)</f>
        <v>706</v>
      </c>
      <c r="P49" s="8">
        <f>IF(COUNTIF($B$8:B49,Table14[[#This Row],[Address]])&gt;1,1,0)</f>
        <v>0</v>
      </c>
    </row>
    <row r="50" spans="1:16" x14ac:dyDescent="0.25">
      <c r="A50" s="3" t="s">
        <v>211</v>
      </c>
      <c r="B50" s="3" t="s">
        <v>213</v>
      </c>
      <c r="C50" s="13" t="s">
        <v>212</v>
      </c>
      <c r="D50" s="12" t="s">
        <v>214</v>
      </c>
      <c r="E50" s="12" t="s">
        <v>56</v>
      </c>
      <c r="F50" s="12">
        <v>30535</v>
      </c>
      <c r="G50" s="12" t="s">
        <v>1566</v>
      </c>
      <c r="H50" s="12" t="s">
        <v>56</v>
      </c>
      <c r="I50" s="10" t="s">
        <v>215</v>
      </c>
      <c r="J50" s="12" t="s">
        <v>50</v>
      </c>
      <c r="K50" s="12">
        <v>4</v>
      </c>
      <c r="L50" s="13">
        <v>63</v>
      </c>
      <c r="M50" s="13" t="s">
        <v>50</v>
      </c>
      <c r="N50" s="13" t="s">
        <v>51</v>
      </c>
      <c r="O50" s="30" t="str">
        <f>LEFT(Table14[[#This Row],[Phone]],3)</f>
        <v>706</v>
      </c>
      <c r="P50" s="8">
        <f>IF(COUNTIF($B$8:B50,Table14[[#This Row],[Address]])&gt;1,1,0)</f>
        <v>0</v>
      </c>
    </row>
    <row r="51" spans="1:16" x14ac:dyDescent="0.25">
      <c r="A51" s="3" t="s">
        <v>216</v>
      </c>
      <c r="B51" s="3" t="s">
        <v>218</v>
      </c>
      <c r="C51" s="13" t="s">
        <v>217</v>
      </c>
      <c r="D51" s="12" t="s">
        <v>190</v>
      </c>
      <c r="E51" s="12" t="s">
        <v>56</v>
      </c>
      <c r="F51" s="12">
        <v>30523</v>
      </c>
      <c r="G51" s="12" t="s">
        <v>1566</v>
      </c>
      <c r="H51" s="12" t="s">
        <v>56</v>
      </c>
      <c r="I51" s="10" t="s">
        <v>219</v>
      </c>
      <c r="J51" s="12" t="s">
        <v>50</v>
      </c>
      <c r="K51" s="12">
        <v>4.5</v>
      </c>
      <c r="L51" s="13">
        <v>61</v>
      </c>
      <c r="M51" s="13" t="s">
        <v>50</v>
      </c>
      <c r="N51" s="13" t="s">
        <v>58</v>
      </c>
      <c r="O51" s="30" t="str">
        <f>LEFT(Table14[[#This Row],[Phone]],3)</f>
        <v>706</v>
      </c>
      <c r="P51" s="8">
        <f>IF(COUNTIF($B$8:B51,Table14[[#This Row],[Address]])&gt;1,1,0)</f>
        <v>0</v>
      </c>
    </row>
    <row r="52" spans="1:16" x14ac:dyDescent="0.25">
      <c r="A52" s="11" t="s">
        <v>223</v>
      </c>
      <c r="B52" s="3" t="s">
        <v>221</v>
      </c>
      <c r="C52" s="13" t="s">
        <v>220</v>
      </c>
      <c r="D52" s="12" t="s">
        <v>222</v>
      </c>
      <c r="E52" s="12" t="s">
        <v>56</v>
      </c>
      <c r="F52" s="12">
        <v>30531</v>
      </c>
      <c r="G52" s="12" t="s">
        <v>1566</v>
      </c>
      <c r="H52" s="12" t="s">
        <v>56</v>
      </c>
      <c r="I52" s="10" t="s">
        <v>224</v>
      </c>
      <c r="J52" s="12" t="s">
        <v>57</v>
      </c>
      <c r="K52" s="12">
        <v>3</v>
      </c>
      <c r="L52" s="13">
        <v>27</v>
      </c>
      <c r="M52" s="13" t="s">
        <v>50</v>
      </c>
      <c r="N52" s="13" t="s">
        <v>58</v>
      </c>
      <c r="O52" s="30" t="str">
        <f>LEFT(Table14[[#This Row],[Phone]],3)</f>
        <v>706</v>
      </c>
      <c r="P52" s="8">
        <f>IF(COUNTIF($B$8:B52,Table14[[#This Row],[Address]])&gt;1,1,0)</f>
        <v>0</v>
      </c>
    </row>
    <row r="53" spans="1:16" x14ac:dyDescent="0.25">
      <c r="A53" s="3" t="s">
        <v>225</v>
      </c>
      <c r="B53" s="3" t="s">
        <v>228</v>
      </c>
      <c r="C53" s="13" t="s">
        <v>227</v>
      </c>
      <c r="D53" s="12" t="s">
        <v>229</v>
      </c>
      <c r="E53" s="12" t="s">
        <v>56</v>
      </c>
      <c r="F53" s="12">
        <v>30525</v>
      </c>
      <c r="G53" s="12" t="s">
        <v>1566</v>
      </c>
      <c r="H53" s="12" t="s">
        <v>56</v>
      </c>
      <c r="I53" s="10" t="s">
        <v>226</v>
      </c>
      <c r="J53" s="12" t="s">
        <v>50</v>
      </c>
      <c r="K53" s="12">
        <v>4.5</v>
      </c>
      <c r="L53" s="13">
        <v>211</v>
      </c>
      <c r="M53" s="13" t="s">
        <v>50</v>
      </c>
      <c r="N53" s="13" t="s">
        <v>58</v>
      </c>
      <c r="O53" s="30" t="str">
        <f>LEFT(Table14[[#This Row],[Phone]],3)</f>
        <v>706</v>
      </c>
      <c r="P53" s="8">
        <f>IF(COUNTIF($B$8:B53,Table14[[#This Row],[Address]])&gt;1,1,0)</f>
        <v>0</v>
      </c>
    </row>
    <row r="54" spans="1:16" x14ac:dyDescent="0.25">
      <c r="A54" s="3" t="s">
        <v>230</v>
      </c>
      <c r="B54" s="3" t="s">
        <v>232</v>
      </c>
      <c r="C54" s="13" t="s">
        <v>233</v>
      </c>
      <c r="D54" s="12" t="s">
        <v>229</v>
      </c>
      <c r="E54" s="12" t="s">
        <v>56</v>
      </c>
      <c r="F54" s="12">
        <v>30525</v>
      </c>
      <c r="G54" s="12" t="s">
        <v>1566</v>
      </c>
      <c r="H54" s="12" t="s">
        <v>56</v>
      </c>
      <c r="I54" s="10" t="s">
        <v>231</v>
      </c>
      <c r="J54" s="12" t="s">
        <v>50</v>
      </c>
      <c r="K54" s="12">
        <v>4</v>
      </c>
      <c r="L54" s="13">
        <v>178</v>
      </c>
      <c r="M54" s="13" t="s">
        <v>57</v>
      </c>
      <c r="N54" s="13" t="s">
        <v>58</v>
      </c>
      <c r="O54" s="30" t="str">
        <f>LEFT(Table14[[#This Row],[Phone]],3)</f>
        <v>706</v>
      </c>
      <c r="P54" s="8">
        <f>IF(COUNTIF($B$8:B54,Table14[[#This Row],[Address]])&gt;1,1,0)</f>
        <v>0</v>
      </c>
    </row>
    <row r="55" spans="1:16" x14ac:dyDescent="0.25">
      <c r="A55" s="3" t="s">
        <v>234</v>
      </c>
      <c r="B55" s="3" t="s">
        <v>236</v>
      </c>
      <c r="C55" s="13" t="s">
        <v>235</v>
      </c>
      <c r="D55" s="12" t="s">
        <v>229</v>
      </c>
      <c r="E55" s="12" t="s">
        <v>56</v>
      </c>
      <c r="F55" s="12">
        <v>30525</v>
      </c>
      <c r="G55" s="12" t="s">
        <v>1566</v>
      </c>
      <c r="H55" s="12" t="s">
        <v>56</v>
      </c>
      <c r="I55" s="10" t="s">
        <v>237</v>
      </c>
      <c r="J55" s="12" t="s">
        <v>50</v>
      </c>
      <c r="K55" s="12">
        <v>4.5</v>
      </c>
      <c r="L55" s="13">
        <v>98</v>
      </c>
      <c r="M55" s="13" t="s">
        <v>50</v>
      </c>
      <c r="N55" s="13" t="s">
        <v>51</v>
      </c>
      <c r="O55" s="30" t="str">
        <f>LEFT(Table14[[#This Row],[Phone]],3)</f>
        <v>706</v>
      </c>
      <c r="P55" s="8">
        <f>IF(COUNTIF($B$8:B55,Table14[[#This Row],[Address]])&gt;1,1,0)</f>
        <v>0</v>
      </c>
    </row>
    <row r="56" spans="1:16" x14ac:dyDescent="0.25">
      <c r="A56" s="3" t="s">
        <v>238</v>
      </c>
      <c r="B56" s="3" t="s">
        <v>240</v>
      </c>
      <c r="C56" s="13" t="s">
        <v>239</v>
      </c>
      <c r="D56" s="12" t="s">
        <v>229</v>
      </c>
      <c r="E56" s="12" t="s">
        <v>56</v>
      </c>
      <c r="F56" s="12">
        <v>30525</v>
      </c>
      <c r="G56" s="12" t="s">
        <v>1566</v>
      </c>
      <c r="H56" s="12" t="s">
        <v>56</v>
      </c>
      <c r="I56" s="10" t="s">
        <v>226</v>
      </c>
      <c r="J56" s="12" t="s">
        <v>50</v>
      </c>
      <c r="K56" s="12">
        <v>4.5</v>
      </c>
      <c r="L56" s="13">
        <v>175</v>
      </c>
      <c r="M56" s="13" t="s">
        <v>50</v>
      </c>
      <c r="N56" s="13" t="s">
        <v>51</v>
      </c>
      <c r="O56" s="30" t="str">
        <f>LEFT(Table14[[#This Row],[Phone]],3)</f>
        <v>706</v>
      </c>
      <c r="P56" s="8">
        <f>IF(COUNTIF($B$8:B56,Table14[[#This Row],[Address]])&gt;1,1,0)</f>
        <v>0</v>
      </c>
    </row>
    <row r="57" spans="1:16" x14ac:dyDescent="0.25">
      <c r="A57" s="3" t="s">
        <v>241</v>
      </c>
      <c r="B57" s="3" t="s">
        <v>243</v>
      </c>
      <c r="C57" s="13" t="s">
        <v>242</v>
      </c>
      <c r="D57" s="12" t="s">
        <v>229</v>
      </c>
      <c r="E57" s="12" t="s">
        <v>56</v>
      </c>
      <c r="F57" s="12">
        <v>30525</v>
      </c>
      <c r="G57" s="12" t="s">
        <v>1566</v>
      </c>
      <c r="H57" s="12" t="s">
        <v>56</v>
      </c>
      <c r="I57" s="2"/>
      <c r="J57" s="12" t="s">
        <v>50</v>
      </c>
      <c r="K57" s="12">
        <v>4.5</v>
      </c>
      <c r="L57" s="13">
        <v>35</v>
      </c>
      <c r="M57" s="13" t="s">
        <v>57</v>
      </c>
      <c r="N57" s="13" t="s">
        <v>51</v>
      </c>
      <c r="O57" s="30" t="str">
        <f>LEFT(Table14[[#This Row],[Phone]],3)</f>
        <v>706</v>
      </c>
      <c r="P57" s="8">
        <f>IF(COUNTIF($B$8:B57,Table14[[#This Row],[Address]])&gt;1,1,0)</f>
        <v>0</v>
      </c>
    </row>
    <row r="58" spans="1:16" x14ac:dyDescent="0.25">
      <c r="A58" s="3" t="s">
        <v>244</v>
      </c>
      <c r="B58" s="3" t="s">
        <v>246</v>
      </c>
      <c r="C58" s="13" t="s">
        <v>247</v>
      </c>
      <c r="D58" s="12" t="s">
        <v>229</v>
      </c>
      <c r="E58" s="12" t="s">
        <v>56</v>
      </c>
      <c r="F58" s="12">
        <v>30525</v>
      </c>
      <c r="G58" s="12" t="s">
        <v>1566</v>
      </c>
      <c r="H58" s="12" t="s">
        <v>56</v>
      </c>
      <c r="I58" s="10" t="s">
        <v>245</v>
      </c>
      <c r="J58" s="12" t="s">
        <v>50</v>
      </c>
      <c r="K58" s="12">
        <v>3.5</v>
      </c>
      <c r="L58" s="13">
        <v>65</v>
      </c>
      <c r="M58" s="13" t="s">
        <v>57</v>
      </c>
      <c r="N58" s="13" t="s">
        <v>58</v>
      </c>
      <c r="O58" s="30" t="str">
        <f>LEFT(Table14[[#This Row],[Phone]],3)</f>
        <v>706</v>
      </c>
      <c r="P58" s="8">
        <f>IF(COUNTIF($B$8:B58,Table14[[#This Row],[Address]])&gt;1,1,0)</f>
        <v>0</v>
      </c>
    </row>
    <row r="59" spans="1:16" x14ac:dyDescent="0.25">
      <c r="A59" s="3" t="s">
        <v>248</v>
      </c>
      <c r="B59" s="3" t="s">
        <v>250</v>
      </c>
      <c r="C59" s="13" t="s">
        <v>249</v>
      </c>
      <c r="D59" s="12" t="s">
        <v>229</v>
      </c>
      <c r="E59" s="12" t="s">
        <v>56</v>
      </c>
      <c r="F59" s="12">
        <v>30525</v>
      </c>
      <c r="G59" s="12" t="s">
        <v>1566</v>
      </c>
      <c r="H59" s="12" t="s">
        <v>56</v>
      </c>
      <c r="I59" s="2"/>
      <c r="J59" s="12" t="s">
        <v>50</v>
      </c>
      <c r="K59" s="12">
        <v>4.5</v>
      </c>
      <c r="L59" s="13">
        <v>48</v>
      </c>
      <c r="M59" s="13" t="s">
        <v>50</v>
      </c>
      <c r="N59" s="13" t="s">
        <v>51</v>
      </c>
      <c r="O59" s="30" t="str">
        <f>LEFT(Table14[[#This Row],[Phone]],3)</f>
        <v>706</v>
      </c>
      <c r="P59" s="8">
        <f>IF(COUNTIF($B$8:B59,Table14[[#This Row],[Address]])&gt;1,1,0)</f>
        <v>0</v>
      </c>
    </row>
    <row r="60" spans="1:16" x14ac:dyDescent="0.25">
      <c r="A60" s="3" t="s">
        <v>251</v>
      </c>
      <c r="B60" s="3" t="s">
        <v>253</v>
      </c>
      <c r="C60" s="13" t="s">
        <v>252</v>
      </c>
      <c r="D60" s="12" t="s">
        <v>229</v>
      </c>
      <c r="E60" s="12" t="s">
        <v>56</v>
      </c>
      <c r="F60" s="12">
        <v>30525</v>
      </c>
      <c r="G60" s="12" t="s">
        <v>1566</v>
      </c>
      <c r="H60" s="12" t="s">
        <v>56</v>
      </c>
      <c r="I60" s="2"/>
      <c r="J60" s="12" t="s">
        <v>50</v>
      </c>
      <c r="K60" s="12"/>
      <c r="L60" s="13">
        <v>15</v>
      </c>
      <c r="M60" s="13" t="s">
        <v>50</v>
      </c>
      <c r="N60" s="13" t="s">
        <v>58</v>
      </c>
      <c r="O60" s="30" t="str">
        <f>LEFT(Table14[[#This Row],[Phone]],3)</f>
        <v>706</v>
      </c>
      <c r="P60" s="8">
        <f>IF(COUNTIF($B$8:B60,Table14[[#This Row],[Address]])&gt;1,1,0)</f>
        <v>0</v>
      </c>
    </row>
    <row r="61" spans="1:16" x14ac:dyDescent="0.25">
      <c r="A61" s="3" t="s">
        <v>254</v>
      </c>
      <c r="B61" s="3" t="s">
        <v>256</v>
      </c>
      <c r="C61" s="13" t="s">
        <v>255</v>
      </c>
      <c r="D61" s="12" t="s">
        <v>229</v>
      </c>
      <c r="E61" s="12" t="s">
        <v>56</v>
      </c>
      <c r="F61" s="12">
        <v>30525</v>
      </c>
      <c r="G61" s="12" t="s">
        <v>1566</v>
      </c>
      <c r="H61" s="12" t="s">
        <v>56</v>
      </c>
      <c r="I61" s="2"/>
      <c r="J61" s="12" t="s">
        <v>50</v>
      </c>
      <c r="K61" s="12">
        <v>3.5</v>
      </c>
      <c r="L61" s="13">
        <v>40</v>
      </c>
      <c r="M61" s="13" t="s">
        <v>50</v>
      </c>
      <c r="N61" s="13" t="s">
        <v>51</v>
      </c>
      <c r="O61" s="30" t="str">
        <f>LEFT(Table14[[#This Row],[Phone]],3)</f>
        <v>706</v>
      </c>
      <c r="P61" s="8">
        <f>IF(COUNTIF($B$8:B61,Table14[[#This Row],[Address]])&gt;1,1,0)</f>
        <v>0</v>
      </c>
    </row>
    <row r="62" spans="1:16" x14ac:dyDescent="0.25">
      <c r="A62" s="3" t="s">
        <v>257</v>
      </c>
      <c r="B62" s="3" t="s">
        <v>260</v>
      </c>
      <c r="C62" s="13" t="s">
        <v>259</v>
      </c>
      <c r="D62" s="12" t="s">
        <v>229</v>
      </c>
      <c r="E62" s="12" t="s">
        <v>56</v>
      </c>
      <c r="F62" s="12">
        <v>30525</v>
      </c>
      <c r="G62" s="12" t="s">
        <v>1566</v>
      </c>
      <c r="H62" s="12" t="s">
        <v>56</v>
      </c>
      <c r="I62" s="10" t="s">
        <v>258</v>
      </c>
      <c r="J62" s="12" t="s">
        <v>50</v>
      </c>
      <c r="K62" s="12">
        <v>1.5</v>
      </c>
      <c r="L62" s="13">
        <v>7</v>
      </c>
      <c r="M62" s="13" t="s">
        <v>50</v>
      </c>
      <c r="N62" s="13" t="s">
        <v>51</v>
      </c>
      <c r="O62" s="30" t="str">
        <f>LEFT(Table14[[#This Row],[Phone]],3)</f>
        <v>706</v>
      </c>
      <c r="P62" s="8">
        <f>IF(COUNTIF($B$8:B62,Table14[[#This Row],[Address]])&gt;1,1,0)</f>
        <v>0</v>
      </c>
    </row>
    <row r="63" spans="1:16" x14ac:dyDescent="0.25">
      <c r="A63" s="3" t="s">
        <v>261</v>
      </c>
      <c r="B63" s="3" t="s">
        <v>263</v>
      </c>
      <c r="C63" s="13" t="s">
        <v>262</v>
      </c>
      <c r="D63" s="12" t="s">
        <v>264</v>
      </c>
      <c r="E63" s="12" t="s">
        <v>56</v>
      </c>
      <c r="F63" s="12">
        <v>30533</v>
      </c>
      <c r="G63" s="12" t="s">
        <v>1566</v>
      </c>
      <c r="H63" s="12" t="s">
        <v>56</v>
      </c>
      <c r="I63" s="2"/>
      <c r="J63" s="12" t="s">
        <v>50</v>
      </c>
      <c r="K63" s="12">
        <v>5</v>
      </c>
      <c r="L63" s="13">
        <v>165</v>
      </c>
      <c r="M63" s="13" t="s">
        <v>57</v>
      </c>
      <c r="N63" s="13" t="s">
        <v>51</v>
      </c>
      <c r="O63" s="30" t="str">
        <f>LEFT(Table14[[#This Row],[Phone]],3)</f>
        <v>706</v>
      </c>
      <c r="P63" s="8">
        <f>IF(COUNTIF($B$8:B63,Table14[[#This Row],[Address]])&gt;1,1,0)</f>
        <v>0</v>
      </c>
    </row>
    <row r="64" spans="1:16" x14ac:dyDescent="0.25">
      <c r="A64" s="3" t="s">
        <v>265</v>
      </c>
      <c r="B64" s="3" t="s">
        <v>267</v>
      </c>
      <c r="C64" s="13" t="s">
        <v>268</v>
      </c>
      <c r="D64" s="12" t="s">
        <v>264</v>
      </c>
      <c r="E64" s="12" t="s">
        <v>56</v>
      </c>
      <c r="F64" s="12">
        <v>30533</v>
      </c>
      <c r="G64" s="12" t="s">
        <v>1566</v>
      </c>
      <c r="H64" s="12" t="s">
        <v>56</v>
      </c>
      <c r="I64" s="10" t="s">
        <v>266</v>
      </c>
      <c r="J64" s="12" t="s">
        <v>50</v>
      </c>
      <c r="K64" s="12">
        <v>4</v>
      </c>
      <c r="L64" s="13">
        <v>160</v>
      </c>
      <c r="M64" s="13" t="s">
        <v>57</v>
      </c>
      <c r="N64" s="13" t="s">
        <v>58</v>
      </c>
      <c r="O64" s="30" t="str">
        <f>LEFT(Table14[[#This Row],[Phone]],3)</f>
        <v>706</v>
      </c>
      <c r="P64" s="8">
        <f>IF(COUNTIF($B$8:B64,Table14[[#This Row],[Address]])&gt;1,1,0)</f>
        <v>0</v>
      </c>
    </row>
    <row r="65" spans="1:16" x14ac:dyDescent="0.25">
      <c r="A65" s="3" t="s">
        <v>269</v>
      </c>
      <c r="B65" s="3" t="s">
        <v>271</v>
      </c>
      <c r="C65" s="13"/>
      <c r="D65" s="12" t="s">
        <v>264</v>
      </c>
      <c r="E65" s="12" t="s">
        <v>56</v>
      </c>
      <c r="F65" s="12">
        <v>30533</v>
      </c>
      <c r="G65" s="12" t="s">
        <v>1566</v>
      </c>
      <c r="H65" s="12" t="s">
        <v>56</v>
      </c>
      <c r="I65" s="10" t="s">
        <v>270</v>
      </c>
      <c r="J65" s="12" t="s">
        <v>50</v>
      </c>
      <c r="K65" s="12">
        <v>3.5</v>
      </c>
      <c r="L65" s="13">
        <v>79</v>
      </c>
      <c r="M65" s="13" t="s">
        <v>57</v>
      </c>
      <c r="N65" s="13" t="s">
        <v>51</v>
      </c>
      <c r="O65" s="30" t="str">
        <f>LEFT(Table14[[#This Row],[Phone]],3)</f>
        <v/>
      </c>
      <c r="P65" s="8">
        <f>IF(COUNTIF($B$8:B65,Table14[[#This Row],[Address]])&gt;1,1,0)</f>
        <v>0</v>
      </c>
    </row>
    <row r="66" spans="1:16" x14ac:dyDescent="0.25">
      <c r="A66" s="3" t="s">
        <v>272</v>
      </c>
      <c r="B66" s="3" t="s">
        <v>271</v>
      </c>
      <c r="C66" s="13" t="s">
        <v>273</v>
      </c>
      <c r="D66" s="12" t="s">
        <v>264</v>
      </c>
      <c r="E66" s="12" t="s">
        <v>56</v>
      </c>
      <c r="F66" s="12">
        <v>30533</v>
      </c>
      <c r="G66" s="12" t="s">
        <v>1566</v>
      </c>
      <c r="H66" s="12" t="s">
        <v>56</v>
      </c>
      <c r="I66" s="10" t="s">
        <v>270</v>
      </c>
      <c r="J66" s="12" t="s">
        <v>50</v>
      </c>
      <c r="K66" s="12">
        <v>3.5</v>
      </c>
      <c r="L66" s="13">
        <v>1077</v>
      </c>
      <c r="M66" s="13" t="s">
        <v>57</v>
      </c>
      <c r="N66" s="13" t="s">
        <v>51</v>
      </c>
      <c r="O66" s="30" t="str">
        <f>LEFT(Table14[[#This Row],[Phone]],3)</f>
        <v>706</v>
      </c>
      <c r="P66" s="8">
        <f>IF(COUNTIF($B$8:B66,Table14[[#This Row],[Address]])&gt;1,1,0)</f>
        <v>1</v>
      </c>
    </row>
    <row r="67" spans="1:16" x14ac:dyDescent="0.25">
      <c r="A67" s="3" t="s">
        <v>274</v>
      </c>
      <c r="B67" s="3" t="s">
        <v>276</v>
      </c>
      <c r="C67" s="13" t="s">
        <v>275</v>
      </c>
      <c r="D67" s="12" t="s">
        <v>264</v>
      </c>
      <c r="E67" s="12" t="s">
        <v>56</v>
      </c>
      <c r="F67" s="12">
        <v>30533</v>
      </c>
      <c r="G67" s="12" t="s">
        <v>1566</v>
      </c>
      <c r="H67" s="12" t="s">
        <v>56</v>
      </c>
      <c r="I67" s="2"/>
      <c r="J67" s="12" t="s">
        <v>50</v>
      </c>
      <c r="K67" s="12">
        <v>4</v>
      </c>
      <c r="L67" s="13">
        <v>101</v>
      </c>
      <c r="M67" s="13" t="s">
        <v>50</v>
      </c>
      <c r="N67" s="13" t="s">
        <v>58</v>
      </c>
      <c r="O67" s="30" t="str">
        <f>LEFT(Table14[[#This Row],[Phone]],3)</f>
        <v>706</v>
      </c>
      <c r="P67" s="8">
        <f>IF(COUNTIF($B$8:B67,Table14[[#This Row],[Address]])&gt;1,1,0)</f>
        <v>0</v>
      </c>
    </row>
    <row r="68" spans="1:16" x14ac:dyDescent="0.25">
      <c r="A68" s="3" t="s">
        <v>277</v>
      </c>
      <c r="B68" s="3" t="s">
        <v>279</v>
      </c>
      <c r="C68" s="13" t="s">
        <v>278</v>
      </c>
      <c r="D68" s="12" t="s">
        <v>264</v>
      </c>
      <c r="E68" s="12" t="s">
        <v>56</v>
      </c>
      <c r="F68" s="12">
        <v>30533</v>
      </c>
      <c r="G68" s="12" t="s">
        <v>1566</v>
      </c>
      <c r="H68" s="12" t="s">
        <v>56</v>
      </c>
      <c r="I68" s="10" t="s">
        <v>280</v>
      </c>
      <c r="J68" s="12" t="s">
        <v>50</v>
      </c>
      <c r="K68" s="12">
        <v>3.5</v>
      </c>
      <c r="L68" s="13">
        <v>95</v>
      </c>
      <c r="M68" s="13" t="s">
        <v>57</v>
      </c>
      <c r="N68" s="13" t="s">
        <v>51</v>
      </c>
      <c r="O68" s="30" t="str">
        <f>LEFT(Table14[[#This Row],[Phone]],3)</f>
        <v>706</v>
      </c>
      <c r="P68" s="8">
        <f>IF(COUNTIF($B$8:B68,Table14[[#This Row],[Address]])&gt;1,1,0)</f>
        <v>0</v>
      </c>
    </row>
    <row r="69" spans="1:16" x14ac:dyDescent="0.25">
      <c r="A69" s="3" t="s">
        <v>281</v>
      </c>
      <c r="B69" s="3" t="s">
        <v>283</v>
      </c>
      <c r="C69" s="13" t="s">
        <v>282</v>
      </c>
      <c r="D69" s="12" t="s">
        <v>264</v>
      </c>
      <c r="E69" s="12" t="s">
        <v>56</v>
      </c>
      <c r="F69" s="12">
        <v>30533</v>
      </c>
      <c r="G69" s="12" t="s">
        <v>1566</v>
      </c>
      <c r="H69" s="12" t="s">
        <v>56</v>
      </c>
      <c r="I69" s="10" t="s">
        <v>284</v>
      </c>
      <c r="J69" s="12" t="s">
        <v>50</v>
      </c>
      <c r="K69" s="12">
        <v>4</v>
      </c>
      <c r="L69" s="13">
        <v>258</v>
      </c>
      <c r="M69" s="13" t="s">
        <v>57</v>
      </c>
      <c r="N69" s="13" t="s">
        <v>58</v>
      </c>
      <c r="O69" s="30" t="str">
        <f>LEFT(Table14[[#This Row],[Phone]],3)</f>
        <v>706</v>
      </c>
      <c r="P69" s="8">
        <f>IF(COUNTIF($B$8:B69,Table14[[#This Row],[Address]])&gt;1,1,0)</f>
        <v>0</v>
      </c>
    </row>
    <row r="70" spans="1:16" x14ac:dyDescent="0.25">
      <c r="A70" s="3" t="s">
        <v>285</v>
      </c>
      <c r="B70" s="3" t="s">
        <v>287</v>
      </c>
      <c r="C70" s="13" t="s">
        <v>286</v>
      </c>
      <c r="D70" s="12" t="s">
        <v>264</v>
      </c>
      <c r="E70" s="12" t="s">
        <v>56</v>
      </c>
      <c r="F70" s="12">
        <v>30533</v>
      </c>
      <c r="G70" s="12" t="s">
        <v>1566</v>
      </c>
      <c r="H70" s="12" t="s">
        <v>56</v>
      </c>
      <c r="I70" s="10" t="s">
        <v>288</v>
      </c>
      <c r="J70" s="12" t="s">
        <v>50</v>
      </c>
      <c r="K70" s="12">
        <v>4.5</v>
      </c>
      <c r="L70" s="13">
        <v>701</v>
      </c>
      <c r="M70" s="13" t="s">
        <v>57</v>
      </c>
      <c r="N70" s="13" t="s">
        <v>51</v>
      </c>
      <c r="O70" s="30" t="str">
        <f>LEFT(Table14[[#This Row],[Phone]],3)</f>
        <v>706</v>
      </c>
      <c r="P70" s="8">
        <f>IF(COUNTIF($B$8:B70,Table14[[#This Row],[Address]])&gt;1,1,0)</f>
        <v>0</v>
      </c>
    </row>
    <row r="71" spans="1:16" x14ac:dyDescent="0.25">
      <c r="A71" s="3" t="s">
        <v>289</v>
      </c>
      <c r="B71" s="3" t="s">
        <v>291</v>
      </c>
      <c r="C71" s="13" t="s">
        <v>290</v>
      </c>
      <c r="D71" s="12" t="s">
        <v>264</v>
      </c>
      <c r="E71" s="12" t="s">
        <v>56</v>
      </c>
      <c r="F71" s="12">
        <v>30533</v>
      </c>
      <c r="G71" s="12" t="s">
        <v>1566</v>
      </c>
      <c r="H71" s="12" t="s">
        <v>56</v>
      </c>
      <c r="I71" s="10" t="s">
        <v>292</v>
      </c>
      <c r="J71" s="12" t="s">
        <v>50</v>
      </c>
      <c r="K71" s="12">
        <v>4</v>
      </c>
      <c r="L71" s="13">
        <v>486</v>
      </c>
      <c r="M71" s="13" t="s">
        <v>57</v>
      </c>
      <c r="N71" s="13" t="s">
        <v>58</v>
      </c>
      <c r="O71" s="30" t="str">
        <f>LEFT(Table14[[#This Row],[Phone]],3)</f>
        <v>706</v>
      </c>
      <c r="P71" s="8">
        <f>IF(COUNTIF($B$8:B71,Table14[[#This Row],[Address]])&gt;1,1,0)</f>
        <v>0</v>
      </c>
    </row>
    <row r="72" spans="1:16" x14ac:dyDescent="0.25">
      <c r="A72" s="3" t="s">
        <v>293</v>
      </c>
      <c r="B72" s="3" t="s">
        <v>295</v>
      </c>
      <c r="C72" s="13" t="s">
        <v>296</v>
      </c>
      <c r="D72" s="12" t="s">
        <v>264</v>
      </c>
      <c r="E72" s="12" t="s">
        <v>56</v>
      </c>
      <c r="F72" s="12">
        <v>30533</v>
      </c>
      <c r="G72" s="12" t="s">
        <v>1566</v>
      </c>
      <c r="H72" s="12" t="s">
        <v>56</v>
      </c>
      <c r="I72" s="10" t="s">
        <v>294</v>
      </c>
      <c r="J72" s="12" t="s">
        <v>50</v>
      </c>
      <c r="K72" s="12">
        <v>4.5</v>
      </c>
      <c r="L72" s="13">
        <v>135</v>
      </c>
      <c r="M72" s="13" t="s">
        <v>50</v>
      </c>
      <c r="N72" s="13" t="s">
        <v>58</v>
      </c>
      <c r="O72" s="30" t="str">
        <f>LEFT(Table14[[#This Row],[Phone]],3)</f>
        <v>706</v>
      </c>
      <c r="P72" s="8">
        <f>IF(COUNTIF($B$8:B72,Table14[[#This Row],[Address]])&gt;1,1,0)</f>
        <v>0</v>
      </c>
    </row>
    <row r="73" spans="1:16" x14ac:dyDescent="0.25">
      <c r="A73" s="3" t="s">
        <v>297</v>
      </c>
      <c r="B73" s="3" t="s">
        <v>301</v>
      </c>
      <c r="C73" s="13" t="s">
        <v>299</v>
      </c>
      <c r="D73" s="12" t="s">
        <v>300</v>
      </c>
      <c r="E73" s="12" t="s">
        <v>56</v>
      </c>
      <c r="F73" s="12">
        <v>30534</v>
      </c>
      <c r="G73" s="12" t="s">
        <v>1566</v>
      </c>
      <c r="H73" s="12" t="s">
        <v>56</v>
      </c>
      <c r="I73" s="10" t="s">
        <v>298</v>
      </c>
      <c r="J73" s="12" t="s">
        <v>57</v>
      </c>
      <c r="K73" s="12">
        <v>4</v>
      </c>
      <c r="L73" s="13">
        <v>37</v>
      </c>
      <c r="M73" s="13" t="s">
        <v>50</v>
      </c>
      <c r="N73" s="13" t="s">
        <v>58</v>
      </c>
      <c r="O73" s="30" t="str">
        <f>LEFT(Table14[[#This Row],[Phone]],3)</f>
        <v>706</v>
      </c>
      <c r="P73" s="8">
        <f>IF(COUNTIF($B$8:B73,Table14[[#This Row],[Address]])&gt;1,1,0)</f>
        <v>0</v>
      </c>
    </row>
    <row r="74" spans="1:16" x14ac:dyDescent="0.25">
      <c r="A74" s="3" t="s">
        <v>223</v>
      </c>
      <c r="B74" s="3" t="s">
        <v>302</v>
      </c>
      <c r="C74" s="13" t="s">
        <v>303</v>
      </c>
      <c r="D74" s="12" t="s">
        <v>300</v>
      </c>
      <c r="E74" s="12" t="s">
        <v>56</v>
      </c>
      <c r="F74" s="12">
        <v>30534</v>
      </c>
      <c r="G74" s="12" t="s">
        <v>1566</v>
      </c>
      <c r="H74" s="12" t="s">
        <v>56</v>
      </c>
      <c r="I74" s="10" t="s">
        <v>224</v>
      </c>
      <c r="J74" s="12" t="s">
        <v>57</v>
      </c>
      <c r="K74" s="12">
        <v>3</v>
      </c>
      <c r="L74" s="13">
        <v>57</v>
      </c>
      <c r="M74" s="13" t="s">
        <v>50</v>
      </c>
      <c r="N74" s="13" t="s">
        <v>58</v>
      </c>
      <c r="O74" s="30" t="str">
        <f>LEFT(Table14[[#This Row],[Phone]],3)</f>
        <v>706</v>
      </c>
      <c r="P74" s="8">
        <f>IF(COUNTIF($B$8:B74,Table14[[#This Row],[Address]])&gt;1,1,0)</f>
        <v>0</v>
      </c>
    </row>
    <row r="75" spans="1:16" x14ac:dyDescent="0.25">
      <c r="A75" s="3" t="s">
        <v>304</v>
      </c>
      <c r="B75" s="3" t="s">
        <v>307</v>
      </c>
      <c r="C75" s="13" t="s">
        <v>306</v>
      </c>
      <c r="D75" s="12" t="s">
        <v>264</v>
      </c>
      <c r="E75" s="12" t="s">
        <v>56</v>
      </c>
      <c r="F75" s="12">
        <v>30533</v>
      </c>
      <c r="G75" s="12" t="s">
        <v>1566</v>
      </c>
      <c r="H75" s="12" t="s">
        <v>56</v>
      </c>
      <c r="I75" s="10" t="s">
        <v>305</v>
      </c>
      <c r="J75" s="12" t="s">
        <v>50</v>
      </c>
      <c r="K75" s="12">
        <v>4</v>
      </c>
      <c r="L75" s="13">
        <v>43</v>
      </c>
      <c r="M75" s="13" t="s">
        <v>57</v>
      </c>
      <c r="N75" s="13" t="s">
        <v>58</v>
      </c>
      <c r="O75" s="30" t="str">
        <f>LEFT(Table14[[#This Row],[Phone]],3)</f>
        <v>706</v>
      </c>
      <c r="P75" s="8">
        <f>IF(COUNTIF($B$8:B75,Table14[[#This Row],[Address]])&gt;1,1,0)</f>
        <v>0</v>
      </c>
    </row>
    <row r="76" spans="1:16" x14ac:dyDescent="0.25">
      <c r="A76" s="3" t="s">
        <v>308</v>
      </c>
      <c r="B76" s="3" t="s">
        <v>310</v>
      </c>
      <c r="C76" s="13" t="s">
        <v>309</v>
      </c>
      <c r="D76" s="12" t="s">
        <v>264</v>
      </c>
      <c r="E76" s="12" t="s">
        <v>56</v>
      </c>
      <c r="F76" s="12">
        <v>30533</v>
      </c>
      <c r="G76" s="12" t="s">
        <v>1566</v>
      </c>
      <c r="H76" s="12" t="s">
        <v>56</v>
      </c>
      <c r="I76" s="10" t="s">
        <v>311</v>
      </c>
      <c r="J76" s="12" t="s">
        <v>50</v>
      </c>
      <c r="K76" s="12">
        <v>4</v>
      </c>
      <c r="L76" s="13">
        <v>48</v>
      </c>
      <c r="M76" s="13" t="s">
        <v>57</v>
      </c>
      <c r="N76" s="13" t="s">
        <v>58</v>
      </c>
      <c r="O76" s="30" t="str">
        <f>LEFT(Table14[[#This Row],[Phone]],3)</f>
        <v>706</v>
      </c>
      <c r="P76" s="8">
        <f>IF(COUNTIF($B$8:B76,Table14[[#This Row],[Address]])&gt;1,1,0)</f>
        <v>0</v>
      </c>
    </row>
    <row r="77" spans="1:16" x14ac:dyDescent="0.25">
      <c r="A77" s="3" t="s">
        <v>312</v>
      </c>
      <c r="B77" s="3" t="s">
        <v>314</v>
      </c>
      <c r="C77" s="13" t="s">
        <v>313</v>
      </c>
      <c r="D77" s="12" t="s">
        <v>264</v>
      </c>
      <c r="E77" s="12" t="s">
        <v>56</v>
      </c>
      <c r="F77" s="12">
        <v>30533</v>
      </c>
      <c r="G77" s="12" t="s">
        <v>1566</v>
      </c>
      <c r="H77" s="12" t="s">
        <v>56</v>
      </c>
      <c r="I77" s="2"/>
      <c r="J77" s="12" t="s">
        <v>50</v>
      </c>
      <c r="K77" s="12">
        <v>3</v>
      </c>
      <c r="L77" s="13">
        <v>23</v>
      </c>
      <c r="M77" s="13" t="s">
        <v>57</v>
      </c>
      <c r="N77" s="13" t="s">
        <v>58</v>
      </c>
      <c r="O77" s="30" t="str">
        <f>LEFT(Table14[[#This Row],[Phone]],3)</f>
        <v>706</v>
      </c>
      <c r="P77" s="8">
        <f>IF(COUNTIF($B$8:B77,Table14[[#This Row],[Address]])&gt;1,1,0)</f>
        <v>0</v>
      </c>
    </row>
    <row r="78" spans="1:16" x14ac:dyDescent="0.25">
      <c r="A78" s="3" t="s">
        <v>315</v>
      </c>
      <c r="B78" s="3" t="s">
        <v>316</v>
      </c>
      <c r="C78" s="13" t="s">
        <v>317</v>
      </c>
      <c r="D78" s="12" t="s">
        <v>264</v>
      </c>
      <c r="E78" s="12" t="s">
        <v>56</v>
      </c>
      <c r="F78" s="12">
        <v>30533</v>
      </c>
      <c r="G78" s="12" t="s">
        <v>1566</v>
      </c>
      <c r="H78" s="12" t="s">
        <v>56</v>
      </c>
      <c r="I78" s="10" t="s">
        <v>197</v>
      </c>
      <c r="J78" s="12" t="s">
        <v>50</v>
      </c>
      <c r="K78" s="12">
        <v>4.5</v>
      </c>
      <c r="L78" s="13">
        <v>39</v>
      </c>
      <c r="M78" s="13" t="s">
        <v>50</v>
      </c>
      <c r="N78" s="13" t="s">
        <v>51</v>
      </c>
      <c r="O78" s="30" t="str">
        <f>LEFT(Table14[[#This Row],[Phone]],3)</f>
        <v>706</v>
      </c>
      <c r="P78" s="8">
        <f>IF(COUNTIF($B$8:B78,Table14[[#This Row],[Address]])&gt;1,1,0)</f>
        <v>0</v>
      </c>
    </row>
    <row r="79" spans="1:16" x14ac:dyDescent="0.25">
      <c r="A79" s="3" t="s">
        <v>318</v>
      </c>
      <c r="B79" s="3" t="s">
        <v>321</v>
      </c>
      <c r="C79" s="13" t="s">
        <v>320</v>
      </c>
      <c r="D79" s="12" t="s">
        <v>264</v>
      </c>
      <c r="E79" s="12" t="s">
        <v>56</v>
      </c>
      <c r="F79" s="12">
        <v>30533</v>
      </c>
      <c r="G79" s="12" t="s">
        <v>1566</v>
      </c>
      <c r="H79" s="12" t="s">
        <v>56</v>
      </c>
      <c r="I79" s="10" t="s">
        <v>319</v>
      </c>
      <c r="J79" s="12" t="s">
        <v>50</v>
      </c>
      <c r="K79" s="12">
        <v>3</v>
      </c>
      <c r="L79" s="13">
        <v>83</v>
      </c>
      <c r="M79" s="13" t="s">
        <v>57</v>
      </c>
      <c r="N79" s="13" t="s">
        <v>58</v>
      </c>
      <c r="O79" s="30" t="str">
        <f>LEFT(Table14[[#This Row],[Phone]],3)</f>
        <v>706</v>
      </c>
      <c r="P79" s="8">
        <f>IF(COUNTIF($B$8:B79,Table14[[#This Row],[Address]])&gt;1,1,0)</f>
        <v>0</v>
      </c>
    </row>
    <row r="80" spans="1:16" x14ac:dyDescent="0.25">
      <c r="A80" s="3" t="s">
        <v>322</v>
      </c>
      <c r="B80" s="3" t="s">
        <v>324</v>
      </c>
      <c r="C80" s="13" t="s">
        <v>323</v>
      </c>
      <c r="D80" s="12" t="s">
        <v>264</v>
      </c>
      <c r="E80" s="12" t="s">
        <v>56</v>
      </c>
      <c r="F80" s="12">
        <v>30533</v>
      </c>
      <c r="G80" s="12" t="s">
        <v>1566</v>
      </c>
      <c r="H80" s="12" t="s">
        <v>56</v>
      </c>
      <c r="I80" s="2"/>
      <c r="J80" s="12" t="s">
        <v>50</v>
      </c>
      <c r="K80" s="12">
        <v>3</v>
      </c>
      <c r="L80" s="13">
        <v>56</v>
      </c>
      <c r="M80" s="13" t="s">
        <v>57</v>
      </c>
      <c r="N80" s="13" t="s">
        <v>51</v>
      </c>
      <c r="O80" s="30" t="str">
        <f>LEFT(Table14[[#This Row],[Phone]],3)</f>
        <v>706</v>
      </c>
      <c r="P80" s="8">
        <f>IF(COUNTIF($B$8:B80,Table14[[#This Row],[Address]])&gt;1,1,0)</f>
        <v>0</v>
      </c>
    </row>
    <row r="81" spans="1:16" x14ac:dyDescent="0.25">
      <c r="A81" s="3" t="s">
        <v>325</v>
      </c>
      <c r="B81" s="3" t="s">
        <v>327</v>
      </c>
      <c r="C81" s="13" t="s">
        <v>328</v>
      </c>
      <c r="D81" s="12" t="s">
        <v>264</v>
      </c>
      <c r="E81" s="12" t="s">
        <v>56</v>
      </c>
      <c r="F81" s="12">
        <v>30533</v>
      </c>
      <c r="G81" s="12" t="s">
        <v>1566</v>
      </c>
      <c r="H81" s="12" t="s">
        <v>56</v>
      </c>
      <c r="I81" s="10" t="s">
        <v>326</v>
      </c>
      <c r="J81" s="12" t="s">
        <v>50</v>
      </c>
      <c r="K81" s="12">
        <v>3.5</v>
      </c>
      <c r="L81" s="13">
        <v>14</v>
      </c>
      <c r="M81" s="13" t="s">
        <v>57</v>
      </c>
      <c r="N81" s="13" t="s">
        <v>58</v>
      </c>
      <c r="O81" s="30" t="str">
        <f>LEFT(Table14[[#This Row],[Phone]],3)</f>
        <v>706</v>
      </c>
      <c r="P81" s="8">
        <f>IF(COUNTIF($B$8:B81,Table14[[#This Row],[Address]])&gt;1,1,0)</f>
        <v>0</v>
      </c>
    </row>
    <row r="82" spans="1:16" x14ac:dyDescent="0.25">
      <c r="A82" s="3" t="s">
        <v>329</v>
      </c>
      <c r="B82" s="3" t="s">
        <v>331</v>
      </c>
      <c r="C82" s="13" t="s">
        <v>330</v>
      </c>
      <c r="D82" s="12" t="s">
        <v>264</v>
      </c>
      <c r="E82" s="12" t="s">
        <v>56</v>
      </c>
      <c r="F82" s="12">
        <v>30533</v>
      </c>
      <c r="G82" s="12" t="s">
        <v>1566</v>
      </c>
      <c r="H82" s="12" t="s">
        <v>56</v>
      </c>
      <c r="I82" s="2"/>
      <c r="J82" s="12" t="s">
        <v>50</v>
      </c>
      <c r="K82" s="12">
        <v>3</v>
      </c>
      <c r="L82" s="13">
        <v>12</v>
      </c>
      <c r="M82" s="13" t="s">
        <v>50</v>
      </c>
      <c r="N82" s="13" t="s">
        <v>58</v>
      </c>
      <c r="O82" s="30" t="str">
        <f>LEFT(Table14[[#This Row],[Phone]],3)</f>
        <v>706</v>
      </c>
      <c r="P82" s="8">
        <f>IF(COUNTIF($B$8:B82,Table14[[#This Row],[Address]])&gt;1,1,0)</f>
        <v>0</v>
      </c>
    </row>
    <row r="83" spans="1:16" x14ac:dyDescent="0.25">
      <c r="A83" s="3" t="s">
        <v>332</v>
      </c>
      <c r="B83" s="3" t="s">
        <v>334</v>
      </c>
      <c r="C83" s="13" t="s">
        <v>333</v>
      </c>
      <c r="D83" s="12" t="s">
        <v>335</v>
      </c>
      <c r="E83" s="12" t="s">
        <v>56</v>
      </c>
      <c r="F83" s="12">
        <v>30040</v>
      </c>
      <c r="G83" s="12" t="s">
        <v>1566</v>
      </c>
      <c r="H83" s="12" t="s">
        <v>56</v>
      </c>
      <c r="I83" s="10" t="s">
        <v>336</v>
      </c>
      <c r="J83" s="12" t="s">
        <v>57</v>
      </c>
      <c r="K83" s="12">
        <v>4</v>
      </c>
      <c r="L83" s="13">
        <v>53</v>
      </c>
      <c r="M83" s="13" t="s">
        <v>57</v>
      </c>
      <c r="N83" s="13" t="s">
        <v>58</v>
      </c>
      <c r="O83" s="30" t="str">
        <f>LEFT(Table14[[#This Row],[Phone]],3)</f>
        <v>678</v>
      </c>
      <c r="P83" s="8">
        <f>IF(COUNTIF($B$8:B83,Table14[[#This Row],[Address]])&gt;1,1,0)</f>
        <v>0</v>
      </c>
    </row>
    <row r="84" spans="1:16" x14ac:dyDescent="0.25">
      <c r="A84" s="3" t="s">
        <v>337</v>
      </c>
      <c r="B84" s="3"/>
      <c r="C84" s="13" t="s">
        <v>338</v>
      </c>
      <c r="D84" s="12"/>
      <c r="E84" s="12" t="s">
        <v>56</v>
      </c>
      <c r="F84" s="12"/>
      <c r="G84" s="12" t="s">
        <v>1566</v>
      </c>
      <c r="H84" s="12" t="s">
        <v>56</v>
      </c>
      <c r="I84" s="10" t="s">
        <v>339</v>
      </c>
      <c r="J84" s="12" t="s">
        <v>57</v>
      </c>
      <c r="K84" s="12"/>
      <c r="L84" s="13">
        <v>10</v>
      </c>
      <c r="M84" s="13" t="s">
        <v>50</v>
      </c>
      <c r="N84" s="13" t="s">
        <v>58</v>
      </c>
      <c r="O84" s="30" t="str">
        <f>LEFT(Table14[[#This Row],[Phone]],3)</f>
        <v>678</v>
      </c>
      <c r="P84" s="8">
        <f>IF(COUNTIF($B$8:B84,Table14[[#This Row],[Address]])&gt;1,1,0)</f>
        <v>0</v>
      </c>
    </row>
    <row r="85" spans="1:16" x14ac:dyDescent="0.25">
      <c r="A85" s="3" t="s">
        <v>340</v>
      </c>
      <c r="B85" s="3" t="s">
        <v>342</v>
      </c>
      <c r="C85" s="13" t="s">
        <v>344</v>
      </c>
      <c r="D85" s="12" t="s">
        <v>343</v>
      </c>
      <c r="E85" s="12" t="s">
        <v>56</v>
      </c>
      <c r="F85" s="12">
        <v>30501</v>
      </c>
      <c r="G85" s="12" t="s">
        <v>1566</v>
      </c>
      <c r="H85" s="12" t="s">
        <v>56</v>
      </c>
      <c r="I85" s="10" t="s">
        <v>341</v>
      </c>
      <c r="J85" s="12" t="s">
        <v>50</v>
      </c>
      <c r="K85" s="12">
        <v>4.5</v>
      </c>
      <c r="L85" s="13">
        <v>59</v>
      </c>
      <c r="M85" s="13" t="s">
        <v>57</v>
      </c>
      <c r="N85" s="13" t="s">
        <v>58</v>
      </c>
      <c r="O85" s="30" t="str">
        <f>LEFT(Table14[[#This Row],[Phone]],3)</f>
        <v>678</v>
      </c>
      <c r="P85" s="8">
        <f>IF(COUNTIF($B$8:B85,Table14[[#This Row],[Address]])&gt;1,1,0)</f>
        <v>0</v>
      </c>
    </row>
    <row r="86" spans="1:16" x14ac:dyDescent="0.25">
      <c r="A86" s="3" t="s">
        <v>345</v>
      </c>
      <c r="B86" s="3" t="s">
        <v>347</v>
      </c>
      <c r="C86" s="13" t="s">
        <v>348</v>
      </c>
      <c r="D86" s="12" t="s">
        <v>343</v>
      </c>
      <c r="E86" s="12" t="s">
        <v>56</v>
      </c>
      <c r="F86" s="12">
        <v>30501</v>
      </c>
      <c r="G86" s="12" t="s">
        <v>1566</v>
      </c>
      <c r="H86" s="12" t="s">
        <v>56</v>
      </c>
      <c r="I86" s="10" t="s">
        <v>346</v>
      </c>
      <c r="J86" s="12" t="s">
        <v>50</v>
      </c>
      <c r="K86" s="12">
        <v>4</v>
      </c>
      <c r="L86" s="13">
        <v>95</v>
      </c>
      <c r="M86" s="13" t="s">
        <v>57</v>
      </c>
      <c r="N86" s="13" t="s">
        <v>58</v>
      </c>
      <c r="O86" s="30" t="str">
        <f>LEFT(Table14[[#This Row],[Phone]],3)</f>
        <v>678</v>
      </c>
      <c r="P86" s="8">
        <f>IF(COUNTIF($B$8:B86,Table14[[#This Row],[Address]])&gt;1,1,0)</f>
        <v>0</v>
      </c>
    </row>
    <row r="87" spans="1:16" x14ac:dyDescent="0.25">
      <c r="A87" s="3" t="s">
        <v>349</v>
      </c>
      <c r="B87" s="3" t="s">
        <v>352</v>
      </c>
      <c r="C87" s="13" t="s">
        <v>351</v>
      </c>
      <c r="D87" s="12" t="s">
        <v>343</v>
      </c>
      <c r="E87" s="12" t="s">
        <v>56</v>
      </c>
      <c r="F87" s="12">
        <v>30501</v>
      </c>
      <c r="G87" s="12" t="s">
        <v>1566</v>
      </c>
      <c r="H87" s="12" t="s">
        <v>56</v>
      </c>
      <c r="I87" s="10" t="s">
        <v>350</v>
      </c>
      <c r="J87" s="12" t="s">
        <v>50</v>
      </c>
      <c r="K87" s="12">
        <v>4</v>
      </c>
      <c r="L87" s="13">
        <v>63</v>
      </c>
      <c r="M87" s="13" t="s">
        <v>50</v>
      </c>
      <c r="N87" s="13" t="s">
        <v>58</v>
      </c>
      <c r="O87" s="30" t="str">
        <f>LEFT(Table14[[#This Row],[Phone]],3)</f>
        <v>770</v>
      </c>
      <c r="P87" s="8">
        <f>IF(COUNTIF($B$8:B87,Table14[[#This Row],[Address]])&gt;1,1,0)</f>
        <v>0</v>
      </c>
    </row>
    <row r="88" spans="1:16" x14ac:dyDescent="0.25">
      <c r="A88" s="3" t="s">
        <v>353</v>
      </c>
      <c r="B88" s="3" t="s">
        <v>355</v>
      </c>
      <c r="C88" s="13" t="s">
        <v>354</v>
      </c>
      <c r="D88" s="12" t="s">
        <v>343</v>
      </c>
      <c r="E88" s="12" t="s">
        <v>56</v>
      </c>
      <c r="F88" s="12">
        <v>30501</v>
      </c>
      <c r="G88" s="12" t="s">
        <v>1566</v>
      </c>
      <c r="H88" s="12" t="s">
        <v>56</v>
      </c>
      <c r="I88" s="2"/>
      <c r="J88" s="12" t="s">
        <v>50</v>
      </c>
      <c r="K88" s="12">
        <v>4.5</v>
      </c>
      <c r="L88" s="13">
        <v>212</v>
      </c>
      <c r="M88" s="13" t="s">
        <v>50</v>
      </c>
      <c r="N88" s="13" t="s">
        <v>51</v>
      </c>
      <c r="O88" s="30" t="str">
        <f>LEFT(Table14[[#This Row],[Phone]],3)</f>
        <v>678</v>
      </c>
      <c r="P88" s="8">
        <f>IF(COUNTIF($B$8:B88,Table14[[#This Row],[Address]])&gt;1,1,0)</f>
        <v>0</v>
      </c>
    </row>
    <row r="89" spans="1:16" x14ac:dyDescent="0.25">
      <c r="A89" s="3" t="s">
        <v>356</v>
      </c>
      <c r="B89" s="3" t="s">
        <v>358</v>
      </c>
      <c r="C89" s="13" t="s">
        <v>359</v>
      </c>
      <c r="D89" s="12" t="s">
        <v>343</v>
      </c>
      <c r="E89" s="12" t="s">
        <v>56</v>
      </c>
      <c r="F89" s="12">
        <v>30501</v>
      </c>
      <c r="G89" s="12" t="s">
        <v>1566</v>
      </c>
      <c r="H89" s="12" t="s">
        <v>56</v>
      </c>
      <c r="I89" s="10" t="s">
        <v>357</v>
      </c>
      <c r="J89" s="12" t="s">
        <v>50</v>
      </c>
      <c r="K89" s="12">
        <v>4</v>
      </c>
      <c r="L89" s="13">
        <v>151</v>
      </c>
      <c r="M89" s="13" t="s">
        <v>57</v>
      </c>
      <c r="N89" s="13" t="s">
        <v>51</v>
      </c>
      <c r="O89" s="30" t="str">
        <f>LEFT(Table14[[#This Row],[Phone]],3)</f>
        <v>770</v>
      </c>
      <c r="P89" s="8">
        <f>IF(COUNTIF($B$8:B89,Table14[[#This Row],[Address]])&gt;1,1,0)</f>
        <v>0</v>
      </c>
    </row>
    <row r="90" spans="1:16" x14ac:dyDescent="0.25">
      <c r="A90" s="3" t="s">
        <v>360</v>
      </c>
      <c r="B90" s="3" t="s">
        <v>363</v>
      </c>
      <c r="C90" s="13" t="s">
        <v>362</v>
      </c>
      <c r="D90" s="12" t="s">
        <v>343</v>
      </c>
      <c r="E90" s="12" t="s">
        <v>56</v>
      </c>
      <c r="F90" s="12">
        <v>30501</v>
      </c>
      <c r="G90" s="12" t="s">
        <v>1566</v>
      </c>
      <c r="H90" s="12" t="s">
        <v>56</v>
      </c>
      <c r="I90" s="10" t="s">
        <v>361</v>
      </c>
      <c r="J90" s="12" t="s">
        <v>50</v>
      </c>
      <c r="K90" s="12">
        <v>3.5</v>
      </c>
      <c r="L90" s="13">
        <v>28</v>
      </c>
      <c r="M90" s="13" t="s">
        <v>57</v>
      </c>
      <c r="N90" s="13" t="s">
        <v>58</v>
      </c>
      <c r="O90" s="30" t="str">
        <f>LEFT(Table14[[#This Row],[Phone]],3)</f>
        <v>678</v>
      </c>
      <c r="P90" s="8">
        <f>IF(COUNTIF($B$8:B90,Table14[[#This Row],[Address]])&gt;1,1,0)</f>
        <v>0</v>
      </c>
    </row>
    <row r="91" spans="1:16" x14ac:dyDescent="0.25">
      <c r="A91" s="3" t="s">
        <v>364</v>
      </c>
      <c r="B91" s="3" t="s">
        <v>367</v>
      </c>
      <c r="C91" s="13" t="s">
        <v>366</v>
      </c>
      <c r="D91" s="12" t="s">
        <v>343</v>
      </c>
      <c r="E91" s="12" t="s">
        <v>56</v>
      </c>
      <c r="F91" s="12">
        <v>30501</v>
      </c>
      <c r="G91" s="12" t="s">
        <v>1566</v>
      </c>
      <c r="H91" s="12" t="s">
        <v>56</v>
      </c>
      <c r="I91" s="10" t="s">
        <v>365</v>
      </c>
      <c r="J91" s="12" t="s">
        <v>50</v>
      </c>
      <c r="K91" s="12">
        <v>4.5</v>
      </c>
      <c r="L91" s="13">
        <v>86</v>
      </c>
      <c r="M91" s="13" t="s">
        <v>57</v>
      </c>
      <c r="N91" s="13" t="s">
        <v>51</v>
      </c>
      <c r="O91" s="30" t="str">
        <f>LEFT(Table14[[#This Row],[Phone]],3)</f>
        <v>678</v>
      </c>
      <c r="P91" s="8">
        <f>IF(COUNTIF($B$8:B91,Table14[[#This Row],[Address]])&gt;1,1,0)</f>
        <v>0</v>
      </c>
    </row>
    <row r="92" spans="1:16" x14ac:dyDescent="0.25">
      <c r="A92" s="3" t="s">
        <v>368</v>
      </c>
      <c r="B92" s="3" t="s">
        <v>370</v>
      </c>
      <c r="C92" s="13" t="s">
        <v>371</v>
      </c>
      <c r="D92" s="12" t="s">
        <v>343</v>
      </c>
      <c r="E92" s="12" t="s">
        <v>56</v>
      </c>
      <c r="F92" s="12">
        <v>30501</v>
      </c>
      <c r="G92" s="12" t="s">
        <v>1566</v>
      </c>
      <c r="H92" s="12" t="s">
        <v>56</v>
      </c>
      <c r="I92" s="10" t="s">
        <v>369</v>
      </c>
      <c r="J92" s="12" t="s">
        <v>50</v>
      </c>
      <c r="K92" s="12">
        <v>4.5</v>
      </c>
      <c r="L92" s="13">
        <v>93</v>
      </c>
      <c r="M92" s="13" t="s">
        <v>57</v>
      </c>
      <c r="N92" s="13" t="s">
        <v>58</v>
      </c>
      <c r="O92" s="30" t="str">
        <f>LEFT(Table14[[#This Row],[Phone]],3)</f>
        <v>378</v>
      </c>
      <c r="P92" s="8">
        <f>IF(COUNTIF($B$8:B92,Table14[[#This Row],[Address]])&gt;1,1,0)</f>
        <v>0</v>
      </c>
    </row>
    <row r="93" spans="1:16" x14ac:dyDescent="0.25">
      <c r="A93" s="3" t="s">
        <v>372</v>
      </c>
      <c r="B93" s="3" t="s">
        <v>374</v>
      </c>
      <c r="C93" s="13" t="s">
        <v>375</v>
      </c>
      <c r="D93" s="12" t="s">
        <v>343</v>
      </c>
      <c r="E93" s="12" t="s">
        <v>56</v>
      </c>
      <c r="F93" s="12">
        <v>30501</v>
      </c>
      <c r="G93" s="12" t="s">
        <v>1566</v>
      </c>
      <c r="H93" s="12" t="s">
        <v>56</v>
      </c>
      <c r="I93" s="10" t="s">
        <v>373</v>
      </c>
      <c r="J93" s="12" t="s">
        <v>50</v>
      </c>
      <c r="K93" s="12">
        <v>4</v>
      </c>
      <c r="L93" s="13">
        <v>119</v>
      </c>
      <c r="M93" s="13" t="s">
        <v>57</v>
      </c>
      <c r="N93" s="13" t="s">
        <v>58</v>
      </c>
      <c r="O93" s="30" t="str">
        <f>LEFT(Table14[[#This Row],[Phone]],3)</f>
        <v>770</v>
      </c>
      <c r="P93" s="8">
        <f>IF(COUNTIF($B$8:B93,Table14[[#This Row],[Address]])&gt;1,1,0)</f>
        <v>0</v>
      </c>
    </row>
    <row r="94" spans="1:16" x14ac:dyDescent="0.25">
      <c r="A94" s="3" t="s">
        <v>376</v>
      </c>
      <c r="B94" s="3" t="s">
        <v>378</v>
      </c>
      <c r="C94" s="13" t="s">
        <v>377</v>
      </c>
      <c r="D94" s="12" t="s">
        <v>379</v>
      </c>
      <c r="E94" s="12" t="s">
        <v>56</v>
      </c>
      <c r="F94" s="12">
        <v>30047</v>
      </c>
      <c r="G94" s="12" t="s">
        <v>1566</v>
      </c>
      <c r="H94" s="12" t="s">
        <v>56</v>
      </c>
      <c r="I94" s="2"/>
      <c r="J94" s="12" t="s">
        <v>57</v>
      </c>
      <c r="K94" s="12"/>
      <c r="L94" s="13">
        <v>6</v>
      </c>
      <c r="M94" s="13" t="s">
        <v>57</v>
      </c>
      <c r="N94" s="13" t="s">
        <v>58</v>
      </c>
      <c r="O94" s="30" t="str">
        <f>LEFT(Table14[[#This Row],[Phone]],3)</f>
        <v>678</v>
      </c>
      <c r="P94" s="8">
        <f>IF(COUNTIF($B$8:B94,Table14[[#This Row],[Address]])&gt;1,1,0)</f>
        <v>0</v>
      </c>
    </row>
    <row r="95" spans="1:16" x14ac:dyDescent="0.25">
      <c r="A95" s="3" t="s">
        <v>380</v>
      </c>
      <c r="B95" s="3" t="s">
        <v>382</v>
      </c>
      <c r="C95" s="13" t="s">
        <v>381</v>
      </c>
      <c r="D95" s="12" t="s">
        <v>343</v>
      </c>
      <c r="E95" s="12" t="s">
        <v>56</v>
      </c>
      <c r="F95" s="12">
        <v>30501</v>
      </c>
      <c r="G95" s="12" t="s">
        <v>1566</v>
      </c>
      <c r="H95" s="12" t="s">
        <v>56</v>
      </c>
      <c r="I95" s="10" t="s">
        <v>383</v>
      </c>
      <c r="J95" s="12" t="s">
        <v>50</v>
      </c>
      <c r="K95" s="12">
        <v>4</v>
      </c>
      <c r="L95" s="13">
        <v>33</v>
      </c>
      <c r="M95" s="13" t="s">
        <v>50</v>
      </c>
      <c r="N95" s="13" t="s">
        <v>58</v>
      </c>
      <c r="O95" s="30" t="str">
        <f>LEFT(Table14[[#This Row],[Phone]],3)</f>
        <v>770</v>
      </c>
      <c r="P95" s="8">
        <f>IF(COUNTIF($B$8:B95,Table14[[#This Row],[Address]])&gt;1,1,0)</f>
        <v>0</v>
      </c>
    </row>
    <row r="96" spans="1:16" x14ac:dyDescent="0.25">
      <c r="A96" s="3" t="s">
        <v>384</v>
      </c>
      <c r="B96" s="3" t="s">
        <v>386</v>
      </c>
      <c r="C96" s="13" t="s">
        <v>387</v>
      </c>
      <c r="D96" s="12" t="s">
        <v>343</v>
      </c>
      <c r="E96" s="12" t="s">
        <v>56</v>
      </c>
      <c r="F96" s="12">
        <v>30501</v>
      </c>
      <c r="G96" s="12" t="s">
        <v>1566</v>
      </c>
      <c r="H96" s="12" t="s">
        <v>56</v>
      </c>
      <c r="I96" s="10" t="s">
        <v>385</v>
      </c>
      <c r="J96" s="12" t="s">
        <v>50</v>
      </c>
      <c r="K96" s="12">
        <v>3</v>
      </c>
      <c r="L96" s="13">
        <v>41</v>
      </c>
      <c r="M96" s="13" t="s">
        <v>57</v>
      </c>
      <c r="N96" s="13" t="s">
        <v>58</v>
      </c>
      <c r="O96" s="30" t="str">
        <f>LEFT(Table14[[#This Row],[Phone]],3)</f>
        <v>470</v>
      </c>
      <c r="P96" s="8">
        <f>IF(COUNTIF($B$8:B96,Table14[[#This Row],[Address]])&gt;1,1,0)</f>
        <v>0</v>
      </c>
    </row>
    <row r="97" spans="1:16" x14ac:dyDescent="0.25">
      <c r="A97" s="3" t="s">
        <v>388</v>
      </c>
      <c r="B97" s="3" t="s">
        <v>390</v>
      </c>
      <c r="C97" s="13" t="s">
        <v>391</v>
      </c>
      <c r="D97" s="12" t="s">
        <v>343</v>
      </c>
      <c r="E97" s="12" t="s">
        <v>56</v>
      </c>
      <c r="F97" s="12">
        <v>30501</v>
      </c>
      <c r="G97" s="12" t="s">
        <v>1566</v>
      </c>
      <c r="H97" s="12" t="s">
        <v>56</v>
      </c>
      <c r="I97" s="10" t="s">
        <v>389</v>
      </c>
      <c r="J97" s="12" t="s">
        <v>50</v>
      </c>
      <c r="K97" s="12">
        <v>4</v>
      </c>
      <c r="L97" s="13">
        <v>206</v>
      </c>
      <c r="M97" s="13" t="s">
        <v>57</v>
      </c>
      <c r="N97" s="13" t="s">
        <v>51</v>
      </c>
      <c r="O97" s="30" t="str">
        <f>LEFT(Table14[[#This Row],[Phone]],3)</f>
        <v>770</v>
      </c>
      <c r="P97" s="8">
        <f>IF(COUNTIF($B$8:B97,Table14[[#This Row],[Address]])&gt;1,1,0)</f>
        <v>0</v>
      </c>
    </row>
    <row r="98" spans="1:16" x14ac:dyDescent="0.25">
      <c r="A98" s="3" t="s">
        <v>392</v>
      </c>
      <c r="B98" s="3" t="s">
        <v>395</v>
      </c>
      <c r="C98" s="13" t="s">
        <v>394</v>
      </c>
      <c r="D98" s="12" t="s">
        <v>343</v>
      </c>
      <c r="E98" s="12" t="s">
        <v>56</v>
      </c>
      <c r="F98" s="12">
        <v>30501</v>
      </c>
      <c r="G98" s="12" t="s">
        <v>1566</v>
      </c>
      <c r="H98" s="12" t="s">
        <v>56</v>
      </c>
      <c r="I98" s="10" t="s">
        <v>393</v>
      </c>
      <c r="J98" s="12" t="s">
        <v>50</v>
      </c>
      <c r="K98" s="12">
        <v>4</v>
      </c>
      <c r="L98" s="13">
        <v>101</v>
      </c>
      <c r="M98" s="13" t="s">
        <v>50</v>
      </c>
      <c r="N98" s="13" t="s">
        <v>58</v>
      </c>
      <c r="O98" s="30" t="str">
        <f>LEFT(Table14[[#This Row],[Phone]],3)</f>
        <v>678</v>
      </c>
      <c r="P98" s="8">
        <f>IF(COUNTIF($B$8:B98,Table14[[#This Row],[Address]])&gt;1,1,0)</f>
        <v>0</v>
      </c>
    </row>
    <row r="99" spans="1:16" x14ac:dyDescent="0.25">
      <c r="A99" s="3" t="s">
        <v>396</v>
      </c>
      <c r="B99" s="3" t="s">
        <v>398</v>
      </c>
      <c r="C99" s="13" t="s">
        <v>397</v>
      </c>
      <c r="D99" s="12" t="s">
        <v>343</v>
      </c>
      <c r="E99" s="12" t="s">
        <v>56</v>
      </c>
      <c r="F99" s="12">
        <v>30501</v>
      </c>
      <c r="G99" s="12" t="s">
        <v>1566</v>
      </c>
      <c r="H99" s="12" t="s">
        <v>56</v>
      </c>
      <c r="I99" s="2"/>
      <c r="J99" s="12" t="s">
        <v>50</v>
      </c>
      <c r="K99" s="12">
        <v>3.5</v>
      </c>
      <c r="L99" s="13">
        <v>21</v>
      </c>
      <c r="M99" s="13" t="s">
        <v>57</v>
      </c>
      <c r="N99" s="13" t="s">
        <v>58</v>
      </c>
      <c r="O99" s="30" t="str">
        <f>LEFT(Table14[[#This Row],[Phone]],3)</f>
        <v>770</v>
      </c>
      <c r="P99" s="8">
        <f>IF(COUNTIF($B$8:B99,Table14[[#This Row],[Address]])&gt;1,1,0)</f>
        <v>0</v>
      </c>
    </row>
    <row r="100" spans="1:16" x14ac:dyDescent="0.25">
      <c r="A100" s="3" t="s">
        <v>399</v>
      </c>
      <c r="B100" s="3" t="s">
        <v>401</v>
      </c>
      <c r="C100" s="13" t="s">
        <v>400</v>
      </c>
      <c r="D100" s="12" t="s">
        <v>402</v>
      </c>
      <c r="E100" s="12" t="s">
        <v>56</v>
      </c>
      <c r="F100" s="12">
        <v>30542</v>
      </c>
      <c r="G100" s="12" t="s">
        <v>1566</v>
      </c>
      <c r="H100" s="12" t="s">
        <v>56</v>
      </c>
      <c r="I100" s="10" t="s">
        <v>403</v>
      </c>
      <c r="J100" s="12" t="s">
        <v>50</v>
      </c>
      <c r="K100" s="12">
        <v>4</v>
      </c>
      <c r="L100" s="13">
        <v>367</v>
      </c>
      <c r="M100" s="13" t="s">
        <v>57</v>
      </c>
      <c r="N100" s="13" t="s">
        <v>58</v>
      </c>
      <c r="O100" s="30" t="str">
        <f>LEFT(Table14[[#This Row],[Phone]],3)</f>
        <v>770</v>
      </c>
      <c r="P100" s="8">
        <f>IF(COUNTIF($B$8:B100,Table14[[#This Row],[Address]])&gt;1,1,0)</f>
        <v>0</v>
      </c>
    </row>
    <row r="101" spans="1:16" x14ac:dyDescent="0.25">
      <c r="A101" s="3" t="s">
        <v>404</v>
      </c>
      <c r="B101" s="3" t="s">
        <v>406</v>
      </c>
      <c r="C101" s="13" t="s">
        <v>407</v>
      </c>
      <c r="D101" s="12" t="s">
        <v>343</v>
      </c>
      <c r="E101" s="12" t="s">
        <v>56</v>
      </c>
      <c r="F101" s="12">
        <v>30501</v>
      </c>
      <c r="G101" s="12" t="s">
        <v>1566</v>
      </c>
      <c r="H101" s="12" t="s">
        <v>56</v>
      </c>
      <c r="I101" s="10" t="s">
        <v>405</v>
      </c>
      <c r="J101" s="12" t="s">
        <v>50</v>
      </c>
      <c r="K101" s="12">
        <v>4</v>
      </c>
      <c r="L101" s="13">
        <v>69</v>
      </c>
      <c r="M101" s="13" t="s">
        <v>50</v>
      </c>
      <c r="N101" s="13" t="s">
        <v>51</v>
      </c>
      <c r="O101" s="30" t="str">
        <f>LEFT(Table14[[#This Row],[Phone]],3)</f>
        <v>770</v>
      </c>
      <c r="P101" s="8">
        <f>IF(COUNTIF($B$8:B101,Table14[[#This Row],[Address]])&gt;1,1,0)</f>
        <v>0</v>
      </c>
    </row>
    <row r="102" spans="1:16" x14ac:dyDescent="0.25">
      <c r="A102" s="3" t="s">
        <v>408</v>
      </c>
      <c r="B102" s="3" t="s">
        <v>409</v>
      </c>
      <c r="C102" s="13"/>
      <c r="D102" s="12" t="s">
        <v>343</v>
      </c>
      <c r="E102" s="12" t="s">
        <v>56</v>
      </c>
      <c r="F102" s="12">
        <v>30501</v>
      </c>
      <c r="G102" s="12" t="s">
        <v>1566</v>
      </c>
      <c r="H102" s="12" t="s">
        <v>56</v>
      </c>
      <c r="I102" s="2"/>
      <c r="J102" s="12" t="s">
        <v>50</v>
      </c>
      <c r="K102" s="12">
        <v>4</v>
      </c>
      <c r="L102" s="13">
        <v>18</v>
      </c>
      <c r="M102" s="13" t="s">
        <v>50</v>
      </c>
      <c r="N102" s="13" t="s">
        <v>58</v>
      </c>
      <c r="O102" s="30" t="str">
        <f>LEFT(Table14[[#This Row],[Phone]],3)</f>
        <v/>
      </c>
      <c r="P102" s="8">
        <f>IF(COUNTIF($B$8:B102,Table14[[#This Row],[Address]])&gt;1,1,0)</f>
        <v>0</v>
      </c>
    </row>
    <row r="103" spans="1:16" x14ac:dyDescent="0.25">
      <c r="A103" s="3" t="s">
        <v>410</v>
      </c>
      <c r="B103" s="3" t="s">
        <v>412</v>
      </c>
      <c r="C103" s="13" t="s">
        <v>411</v>
      </c>
      <c r="D103" s="12" t="s">
        <v>402</v>
      </c>
      <c r="E103" s="12" t="s">
        <v>56</v>
      </c>
      <c r="F103" s="12">
        <v>30542</v>
      </c>
      <c r="G103" s="12" t="s">
        <v>1566</v>
      </c>
      <c r="H103" s="12" t="s">
        <v>56</v>
      </c>
      <c r="I103" s="10" t="s">
        <v>413</v>
      </c>
      <c r="J103" s="12" t="s">
        <v>50</v>
      </c>
      <c r="K103" s="12">
        <v>4.5</v>
      </c>
      <c r="L103" s="13">
        <v>82</v>
      </c>
      <c r="M103" s="13" t="s">
        <v>57</v>
      </c>
      <c r="N103" s="13" t="s">
        <v>58</v>
      </c>
      <c r="O103" s="30" t="str">
        <f>LEFT(Table14[[#This Row],[Phone]],3)</f>
        <v>770</v>
      </c>
      <c r="P103" s="8">
        <f>IF(COUNTIF($B$8:B103,Table14[[#This Row],[Address]])&gt;1,1,0)</f>
        <v>0</v>
      </c>
    </row>
    <row r="104" spans="1:16" x14ac:dyDescent="0.25">
      <c r="A104" s="3" t="s">
        <v>414</v>
      </c>
      <c r="B104" s="3" t="s">
        <v>416</v>
      </c>
      <c r="C104" s="13" t="s">
        <v>417</v>
      </c>
      <c r="D104" s="12" t="s">
        <v>343</v>
      </c>
      <c r="E104" s="12" t="s">
        <v>56</v>
      </c>
      <c r="F104" s="12">
        <v>30506</v>
      </c>
      <c r="G104" s="12" t="s">
        <v>1566</v>
      </c>
      <c r="H104" s="12" t="s">
        <v>56</v>
      </c>
      <c r="I104" s="10" t="s">
        <v>415</v>
      </c>
      <c r="J104" s="12" t="s">
        <v>50</v>
      </c>
      <c r="K104" s="12">
        <v>3.5</v>
      </c>
      <c r="L104" s="13">
        <v>176</v>
      </c>
      <c r="M104" s="13" t="s">
        <v>57</v>
      </c>
      <c r="N104" s="13" t="s">
        <v>58</v>
      </c>
      <c r="O104" s="30" t="str">
        <f>LEFT(Table14[[#This Row],[Phone]],3)</f>
        <v>770</v>
      </c>
      <c r="P104" s="8">
        <f>IF(COUNTIF($B$8:B104,Table14[[#This Row],[Address]])&gt;1,1,0)</f>
        <v>0</v>
      </c>
    </row>
    <row r="105" spans="1:16" x14ac:dyDescent="0.25">
      <c r="A105" s="3" t="s">
        <v>418</v>
      </c>
      <c r="B105" s="3" t="s">
        <v>419</v>
      </c>
      <c r="C105" s="13" t="s">
        <v>420</v>
      </c>
      <c r="D105" s="12" t="s">
        <v>335</v>
      </c>
      <c r="E105" s="12" t="s">
        <v>56</v>
      </c>
      <c r="F105" s="12">
        <v>30041</v>
      </c>
      <c r="G105" s="12" t="s">
        <v>1566</v>
      </c>
      <c r="H105" s="12" t="s">
        <v>56</v>
      </c>
      <c r="I105" s="2"/>
      <c r="J105" s="12" t="s">
        <v>57</v>
      </c>
      <c r="K105" s="12">
        <v>2.5</v>
      </c>
      <c r="L105" s="13">
        <v>35</v>
      </c>
      <c r="M105" s="13" t="s">
        <v>57</v>
      </c>
      <c r="N105" s="13" t="s">
        <v>51</v>
      </c>
      <c r="O105" s="30" t="str">
        <f>LEFT(Table14[[#This Row],[Phone]],3)</f>
        <v>470</v>
      </c>
      <c r="P105" s="8">
        <f>IF(COUNTIF($B$8:B105,Table14[[#This Row],[Address]])&gt;1,1,0)</f>
        <v>0</v>
      </c>
    </row>
    <row r="106" spans="1:16" x14ac:dyDescent="0.25">
      <c r="A106" s="3" t="s">
        <v>421</v>
      </c>
      <c r="B106" s="3" t="s">
        <v>423</v>
      </c>
      <c r="C106" s="13" t="s">
        <v>424</v>
      </c>
      <c r="D106" s="12" t="s">
        <v>343</v>
      </c>
      <c r="E106" s="12" t="s">
        <v>56</v>
      </c>
      <c r="F106" s="12">
        <v>30501</v>
      </c>
      <c r="G106" s="12" t="s">
        <v>1566</v>
      </c>
      <c r="H106" s="12" t="s">
        <v>56</v>
      </c>
      <c r="I106" s="10" t="s">
        <v>422</v>
      </c>
      <c r="J106" s="12" t="s">
        <v>50</v>
      </c>
      <c r="K106" s="12">
        <v>4</v>
      </c>
      <c r="L106" s="13">
        <v>129</v>
      </c>
      <c r="M106" s="13" t="s">
        <v>57</v>
      </c>
      <c r="N106" s="13" t="s">
        <v>58</v>
      </c>
      <c r="O106" s="30" t="str">
        <f>LEFT(Table14[[#This Row],[Phone]],3)</f>
        <v>770</v>
      </c>
      <c r="P106" s="8">
        <f>IF(COUNTIF($B$8:B106,Table14[[#This Row],[Address]])&gt;1,1,0)</f>
        <v>0</v>
      </c>
    </row>
    <row r="107" spans="1:16" x14ac:dyDescent="0.25">
      <c r="A107" s="3" t="s">
        <v>425</v>
      </c>
      <c r="B107" s="3" t="s">
        <v>428</v>
      </c>
      <c r="C107" s="13" t="s">
        <v>427</v>
      </c>
      <c r="D107" s="12" t="s">
        <v>343</v>
      </c>
      <c r="E107" s="12" t="s">
        <v>56</v>
      </c>
      <c r="F107" s="12">
        <v>30501</v>
      </c>
      <c r="G107" s="12" t="s">
        <v>1566</v>
      </c>
      <c r="H107" s="12" t="s">
        <v>56</v>
      </c>
      <c r="I107" s="10" t="s">
        <v>426</v>
      </c>
      <c r="J107" s="12" t="s">
        <v>50</v>
      </c>
      <c r="K107" s="12">
        <v>3.5</v>
      </c>
      <c r="L107" s="13">
        <v>80</v>
      </c>
      <c r="M107" s="13" t="s">
        <v>57</v>
      </c>
      <c r="N107" s="13" t="s">
        <v>58</v>
      </c>
      <c r="O107" s="30" t="str">
        <f>LEFT(Table14[[#This Row],[Phone]],3)</f>
        <v>770</v>
      </c>
      <c r="P107" s="8">
        <f>IF(COUNTIF($B$8:B107,Table14[[#This Row],[Address]])&gt;1,1,0)</f>
        <v>0</v>
      </c>
    </row>
    <row r="108" spans="1:16" x14ac:dyDescent="0.25">
      <c r="A108" s="3" t="s">
        <v>429</v>
      </c>
      <c r="B108" s="3" t="s">
        <v>431</v>
      </c>
      <c r="C108" s="13" t="s">
        <v>430</v>
      </c>
      <c r="D108" s="12" t="s">
        <v>432</v>
      </c>
      <c r="E108" s="12" t="s">
        <v>56</v>
      </c>
      <c r="F108" s="12">
        <v>30566</v>
      </c>
      <c r="G108" s="12" t="s">
        <v>1566</v>
      </c>
      <c r="H108" s="12" t="s">
        <v>56</v>
      </c>
      <c r="I108" s="2"/>
      <c r="J108" s="12" t="s">
        <v>50</v>
      </c>
      <c r="K108" s="12">
        <v>4.5</v>
      </c>
      <c r="L108" s="13">
        <v>24</v>
      </c>
      <c r="M108" s="13" t="s">
        <v>50</v>
      </c>
      <c r="N108" s="13" t="s">
        <v>51</v>
      </c>
      <c r="O108" s="30" t="str">
        <f>LEFT(Table14[[#This Row],[Phone]],3)</f>
        <v>678</v>
      </c>
      <c r="P108" s="8">
        <f>IF(COUNTIF($B$8:B108,Table14[[#This Row],[Address]])&gt;1,1,0)</f>
        <v>0</v>
      </c>
    </row>
    <row r="109" spans="1:16" x14ac:dyDescent="0.25">
      <c r="A109" s="3" t="s">
        <v>433</v>
      </c>
      <c r="B109" s="3" t="s">
        <v>435</v>
      </c>
      <c r="C109" s="13" t="s">
        <v>436</v>
      </c>
      <c r="D109" s="12" t="s">
        <v>343</v>
      </c>
      <c r="E109" s="12" t="s">
        <v>56</v>
      </c>
      <c r="F109" s="12">
        <v>30501</v>
      </c>
      <c r="G109" s="12" t="s">
        <v>1566</v>
      </c>
      <c r="H109" s="12" t="s">
        <v>56</v>
      </c>
      <c r="I109" s="10" t="s">
        <v>434</v>
      </c>
      <c r="J109" s="12" t="s">
        <v>50</v>
      </c>
      <c r="K109" s="12">
        <v>3</v>
      </c>
      <c r="L109" s="13">
        <v>162</v>
      </c>
      <c r="M109" s="13" t="s">
        <v>57</v>
      </c>
      <c r="N109" s="13" t="s">
        <v>58</v>
      </c>
      <c r="O109" s="30" t="str">
        <f>LEFT(Table14[[#This Row],[Phone]],3)</f>
        <v>678</v>
      </c>
      <c r="P109" s="8">
        <f>IF(COUNTIF($B$8:B109,Table14[[#This Row],[Address]])&gt;1,1,0)</f>
        <v>0</v>
      </c>
    </row>
    <row r="110" spans="1:16" x14ac:dyDescent="0.25">
      <c r="A110" s="3" t="s">
        <v>437</v>
      </c>
      <c r="B110" s="3" t="s">
        <v>439</v>
      </c>
      <c r="C110" s="13" t="s">
        <v>438</v>
      </c>
      <c r="D110" s="12" t="s">
        <v>402</v>
      </c>
      <c r="E110" s="12" t="s">
        <v>56</v>
      </c>
      <c r="F110" s="12">
        <v>30542</v>
      </c>
      <c r="G110" s="12" t="s">
        <v>1566</v>
      </c>
      <c r="H110" s="12" t="s">
        <v>56</v>
      </c>
      <c r="I110" s="10" t="s">
        <v>440</v>
      </c>
      <c r="J110" s="12" t="s">
        <v>50</v>
      </c>
      <c r="K110" s="12">
        <v>4</v>
      </c>
      <c r="L110" s="13">
        <v>277</v>
      </c>
      <c r="M110" s="13" t="s">
        <v>57</v>
      </c>
      <c r="N110" s="13" t="s">
        <v>58</v>
      </c>
      <c r="O110" s="30" t="str">
        <f>LEFT(Table14[[#This Row],[Phone]],3)</f>
        <v>678</v>
      </c>
      <c r="P110" s="8">
        <f>IF(COUNTIF($B$8:B110,Table14[[#This Row],[Address]])&gt;1,1,0)</f>
        <v>0</v>
      </c>
    </row>
    <row r="111" spans="1:16" x14ac:dyDescent="0.25">
      <c r="A111" s="3" t="s">
        <v>441</v>
      </c>
      <c r="B111" s="3" t="s">
        <v>443</v>
      </c>
      <c r="C111" s="13" t="s">
        <v>445</v>
      </c>
      <c r="D111" s="12" t="s">
        <v>444</v>
      </c>
      <c r="E111" s="12" t="s">
        <v>56</v>
      </c>
      <c r="F111" s="12">
        <v>30501</v>
      </c>
      <c r="G111" s="12" t="s">
        <v>1566</v>
      </c>
      <c r="H111" s="12" t="s">
        <v>56</v>
      </c>
      <c r="I111" s="10" t="s">
        <v>442</v>
      </c>
      <c r="J111" s="12" t="s">
        <v>50</v>
      </c>
      <c r="K111" s="12">
        <v>3.5</v>
      </c>
      <c r="L111" s="13">
        <v>333</v>
      </c>
      <c r="M111" s="13" t="s">
        <v>57</v>
      </c>
      <c r="N111" s="13" t="s">
        <v>58</v>
      </c>
      <c r="O111" s="30" t="str">
        <f>LEFT(Table14[[#This Row],[Phone]],3)</f>
        <v>678</v>
      </c>
      <c r="P111" s="8">
        <f>IF(COUNTIF($B$8:B111,Table14[[#This Row],[Address]])&gt;1,1,0)</f>
        <v>0</v>
      </c>
    </row>
    <row r="112" spans="1:16" x14ac:dyDescent="0.25">
      <c r="A112" s="3" t="s">
        <v>446</v>
      </c>
      <c r="B112" s="3" t="s">
        <v>448</v>
      </c>
      <c r="C112" s="13" t="s">
        <v>447</v>
      </c>
      <c r="D112" s="12" t="s">
        <v>432</v>
      </c>
      <c r="E112" s="12" t="s">
        <v>56</v>
      </c>
      <c r="F112" s="12">
        <v>30566</v>
      </c>
      <c r="G112" s="12" t="s">
        <v>1566</v>
      </c>
      <c r="H112" s="12" t="s">
        <v>56</v>
      </c>
      <c r="I112" s="2"/>
      <c r="J112" s="12" t="s">
        <v>50</v>
      </c>
      <c r="K112" s="12">
        <v>4</v>
      </c>
      <c r="L112" s="13">
        <v>65</v>
      </c>
      <c r="M112" s="13" t="s">
        <v>50</v>
      </c>
      <c r="N112" s="13" t="s">
        <v>51</v>
      </c>
      <c r="O112" s="30" t="str">
        <f>LEFT(Table14[[#This Row],[Phone]],3)</f>
        <v>770</v>
      </c>
      <c r="P112" s="8">
        <f>IF(COUNTIF($B$8:B112,Table14[[#This Row],[Address]])&gt;1,1,0)</f>
        <v>0</v>
      </c>
    </row>
    <row r="113" spans="1:16" x14ac:dyDescent="0.25">
      <c r="A113" s="3" t="s">
        <v>449</v>
      </c>
      <c r="B113" s="3" t="s">
        <v>452</v>
      </c>
      <c r="C113" s="13" t="s">
        <v>451</v>
      </c>
      <c r="D113" s="12" t="s">
        <v>343</v>
      </c>
      <c r="E113" s="12" t="s">
        <v>56</v>
      </c>
      <c r="F113" s="12">
        <v>30501</v>
      </c>
      <c r="G113" s="12" t="s">
        <v>1566</v>
      </c>
      <c r="H113" s="12" t="s">
        <v>56</v>
      </c>
      <c r="I113" s="10" t="s">
        <v>450</v>
      </c>
      <c r="J113" s="12" t="s">
        <v>50</v>
      </c>
      <c r="K113" s="12">
        <v>3.5</v>
      </c>
      <c r="L113" s="13">
        <v>57</v>
      </c>
      <c r="M113" s="13" t="s">
        <v>50</v>
      </c>
      <c r="N113" s="13" t="s">
        <v>58</v>
      </c>
      <c r="O113" s="30" t="str">
        <f>LEFT(Table14[[#This Row],[Phone]],3)</f>
        <v>770</v>
      </c>
      <c r="P113" s="8">
        <f>IF(COUNTIF($B$8:B113,Table14[[#This Row],[Address]])&gt;1,1,0)</f>
        <v>0</v>
      </c>
    </row>
    <row r="114" spans="1:16" x14ac:dyDescent="0.25">
      <c r="A114" s="3" t="s">
        <v>453</v>
      </c>
      <c r="B114" s="3" t="s">
        <v>455</v>
      </c>
      <c r="C114" s="13" t="s">
        <v>454</v>
      </c>
      <c r="D114" s="12" t="s">
        <v>402</v>
      </c>
      <c r="E114" s="12" t="s">
        <v>56</v>
      </c>
      <c r="F114" s="12">
        <v>30542</v>
      </c>
      <c r="G114" s="12" t="s">
        <v>1566</v>
      </c>
      <c r="H114" s="12" t="s">
        <v>56</v>
      </c>
      <c r="I114" s="10" t="s">
        <v>456</v>
      </c>
      <c r="J114" s="12" t="s">
        <v>50</v>
      </c>
      <c r="K114" s="12">
        <v>5</v>
      </c>
      <c r="L114" s="13">
        <v>81</v>
      </c>
      <c r="M114" s="13" t="s">
        <v>57</v>
      </c>
      <c r="N114" s="13" t="s">
        <v>58</v>
      </c>
      <c r="O114" s="30" t="str">
        <f>LEFT(Table14[[#This Row],[Phone]],3)</f>
        <v>678</v>
      </c>
      <c r="P114" s="8">
        <f>IF(COUNTIF($B$8:B114,Table14[[#This Row],[Address]])&gt;1,1,0)</f>
        <v>0</v>
      </c>
    </row>
    <row r="115" spans="1:16" x14ac:dyDescent="0.25">
      <c r="A115" s="3" t="s">
        <v>457</v>
      </c>
      <c r="B115" s="3" t="s">
        <v>459</v>
      </c>
      <c r="C115" s="13" t="s">
        <v>458</v>
      </c>
      <c r="D115" s="12" t="s">
        <v>343</v>
      </c>
      <c r="E115" s="12" t="s">
        <v>56</v>
      </c>
      <c r="F115" s="12">
        <v>30501</v>
      </c>
      <c r="G115" s="12" t="s">
        <v>1566</v>
      </c>
      <c r="H115" s="12" t="s">
        <v>56</v>
      </c>
      <c r="I115" s="2"/>
      <c r="J115" s="12" t="s">
        <v>50</v>
      </c>
      <c r="K115" s="12">
        <v>4</v>
      </c>
      <c r="L115" s="13">
        <v>19</v>
      </c>
      <c r="M115" s="13" t="s">
        <v>57</v>
      </c>
      <c r="N115" s="13" t="s">
        <v>51</v>
      </c>
      <c r="O115" s="30" t="str">
        <f>LEFT(Table14[[#This Row],[Phone]],3)</f>
        <v>678</v>
      </c>
      <c r="P115" s="8">
        <f>IF(COUNTIF($B$8:B115,Table14[[#This Row],[Address]])&gt;1,1,0)</f>
        <v>0</v>
      </c>
    </row>
    <row r="116" spans="1:16" x14ac:dyDescent="0.25">
      <c r="A116" s="3" t="s">
        <v>460</v>
      </c>
      <c r="B116" s="3" t="s">
        <v>463</v>
      </c>
      <c r="C116" s="13" t="s">
        <v>462</v>
      </c>
      <c r="D116" s="12" t="s">
        <v>343</v>
      </c>
      <c r="E116" s="12" t="s">
        <v>56</v>
      </c>
      <c r="F116" s="12">
        <v>30501</v>
      </c>
      <c r="G116" s="12" t="s">
        <v>1566</v>
      </c>
      <c r="H116" s="12" t="s">
        <v>56</v>
      </c>
      <c r="I116" s="10" t="s">
        <v>461</v>
      </c>
      <c r="J116" s="12" t="s">
        <v>50</v>
      </c>
      <c r="K116" s="12">
        <v>3.5</v>
      </c>
      <c r="L116" s="13">
        <v>4</v>
      </c>
      <c r="M116" s="13" t="s">
        <v>57</v>
      </c>
      <c r="N116" s="13" t="s">
        <v>58</v>
      </c>
      <c r="O116" s="30" t="str">
        <f>LEFT(Table14[[#This Row],[Phone]],3)</f>
        <v>678</v>
      </c>
      <c r="P116" s="8">
        <f>IF(COUNTIF($B$8:B116,Table14[[#This Row],[Address]])&gt;1,1,0)</f>
        <v>0</v>
      </c>
    </row>
    <row r="117" spans="1:16" x14ac:dyDescent="0.25">
      <c r="A117" s="3" t="s">
        <v>464</v>
      </c>
      <c r="B117" s="3" t="s">
        <v>467</v>
      </c>
      <c r="C117" s="13" t="s">
        <v>466</v>
      </c>
      <c r="D117" s="12" t="s">
        <v>343</v>
      </c>
      <c r="E117" s="12" t="s">
        <v>56</v>
      </c>
      <c r="F117" s="12">
        <v>30501</v>
      </c>
      <c r="G117" s="12" t="s">
        <v>1566</v>
      </c>
      <c r="H117" s="12" t="s">
        <v>56</v>
      </c>
      <c r="I117" s="10" t="s">
        <v>465</v>
      </c>
      <c r="J117" s="12" t="s">
        <v>50</v>
      </c>
      <c r="K117" s="12">
        <v>4</v>
      </c>
      <c r="L117" s="13">
        <v>202</v>
      </c>
      <c r="M117" s="13" t="s">
        <v>57</v>
      </c>
      <c r="N117" s="13" t="s">
        <v>58</v>
      </c>
      <c r="O117" s="30" t="str">
        <f>LEFT(Table14[[#This Row],[Phone]],3)</f>
        <v>770</v>
      </c>
      <c r="P117" s="8">
        <f>IF(COUNTIF($B$8:B117,Table14[[#This Row],[Address]])&gt;1,1,0)</f>
        <v>0</v>
      </c>
    </row>
    <row r="118" spans="1:16" x14ac:dyDescent="0.25">
      <c r="A118" s="3" t="s">
        <v>468</v>
      </c>
      <c r="B118" s="3" t="s">
        <v>471</v>
      </c>
      <c r="C118" s="13" t="s">
        <v>470</v>
      </c>
      <c r="D118" s="12" t="s">
        <v>402</v>
      </c>
      <c r="E118" s="12" t="s">
        <v>56</v>
      </c>
      <c r="F118" s="12">
        <v>30542</v>
      </c>
      <c r="G118" s="12" t="s">
        <v>1566</v>
      </c>
      <c r="H118" s="12" t="s">
        <v>56</v>
      </c>
      <c r="I118" s="10" t="s">
        <v>469</v>
      </c>
      <c r="J118" s="12" t="s">
        <v>50</v>
      </c>
      <c r="K118" s="12">
        <v>3.5</v>
      </c>
      <c r="L118" s="13">
        <v>133</v>
      </c>
      <c r="M118" s="13" t="s">
        <v>57</v>
      </c>
      <c r="N118" s="13" t="s">
        <v>58</v>
      </c>
      <c r="O118" s="30" t="str">
        <f>LEFT(Table14[[#This Row],[Phone]],3)</f>
        <v>678</v>
      </c>
      <c r="P118" s="8">
        <f>IF(COUNTIF($B$8:B118,Table14[[#This Row],[Address]])&gt;1,1,0)</f>
        <v>0</v>
      </c>
    </row>
    <row r="119" spans="1:16" x14ac:dyDescent="0.25">
      <c r="A119" s="3" t="s">
        <v>472</v>
      </c>
      <c r="B119" s="3" t="s">
        <v>475</v>
      </c>
      <c r="C119" s="13" t="s">
        <v>474</v>
      </c>
      <c r="D119" s="12" t="s">
        <v>343</v>
      </c>
      <c r="E119" s="12" t="s">
        <v>56</v>
      </c>
      <c r="F119" s="12">
        <v>30501</v>
      </c>
      <c r="G119" s="12" t="s">
        <v>1566</v>
      </c>
      <c r="H119" s="12" t="s">
        <v>56</v>
      </c>
      <c r="I119" s="10" t="s">
        <v>473</v>
      </c>
      <c r="J119" s="12" t="s">
        <v>50</v>
      </c>
      <c r="K119" s="12">
        <v>3</v>
      </c>
      <c r="L119" s="13">
        <v>105</v>
      </c>
      <c r="M119" s="13" t="s">
        <v>50</v>
      </c>
      <c r="N119" s="13" t="s">
        <v>58</v>
      </c>
      <c r="O119" s="30" t="str">
        <f>LEFT(Table14[[#This Row],[Phone]],3)</f>
        <v>678</v>
      </c>
      <c r="P119" s="8">
        <f>IF(COUNTIF($B$8:B119,Table14[[#This Row],[Address]])&gt;1,1,0)</f>
        <v>0</v>
      </c>
    </row>
    <row r="120" spans="1:16" x14ac:dyDescent="0.25">
      <c r="A120" s="3" t="s">
        <v>476</v>
      </c>
      <c r="B120" s="3" t="s">
        <v>478</v>
      </c>
      <c r="C120" s="13" t="s">
        <v>477</v>
      </c>
      <c r="D120" s="12" t="s">
        <v>343</v>
      </c>
      <c r="E120" s="12" t="s">
        <v>56</v>
      </c>
      <c r="F120" s="12">
        <v>30504</v>
      </c>
      <c r="G120" s="12" t="s">
        <v>1566</v>
      </c>
      <c r="H120" s="12" t="s">
        <v>56</v>
      </c>
      <c r="I120" s="10" t="s">
        <v>479</v>
      </c>
      <c r="J120" s="12" t="s">
        <v>50</v>
      </c>
      <c r="K120" s="12">
        <v>4</v>
      </c>
      <c r="L120" s="13">
        <v>50</v>
      </c>
      <c r="M120" s="13" t="s">
        <v>57</v>
      </c>
      <c r="N120" s="13" t="s">
        <v>58</v>
      </c>
      <c r="O120" s="30" t="str">
        <f>LEFT(Table14[[#This Row],[Phone]],3)</f>
        <v>678</v>
      </c>
      <c r="P120" s="8">
        <f>IF(COUNTIF($B$8:B120,Table14[[#This Row],[Address]])&gt;1,1,0)</f>
        <v>0</v>
      </c>
    </row>
    <row r="121" spans="1:16" x14ac:dyDescent="0.25">
      <c r="A121" s="3" t="s">
        <v>480</v>
      </c>
      <c r="B121" s="3" t="s">
        <v>482</v>
      </c>
      <c r="C121" s="13" t="s">
        <v>483</v>
      </c>
      <c r="D121" s="12" t="s">
        <v>343</v>
      </c>
      <c r="E121" s="12" t="s">
        <v>56</v>
      </c>
      <c r="F121" s="12">
        <v>30501</v>
      </c>
      <c r="G121" s="12" t="s">
        <v>1566</v>
      </c>
      <c r="H121" s="12" t="s">
        <v>56</v>
      </c>
      <c r="I121" s="10" t="s">
        <v>481</v>
      </c>
      <c r="J121" s="12" t="s">
        <v>50</v>
      </c>
      <c r="K121" s="12">
        <v>3</v>
      </c>
      <c r="L121" s="13">
        <v>16</v>
      </c>
      <c r="M121" s="13" t="s">
        <v>57</v>
      </c>
      <c r="N121" s="13" t="s">
        <v>58</v>
      </c>
      <c r="O121" s="30" t="str">
        <f>LEFT(Table14[[#This Row],[Phone]],3)</f>
        <v>770</v>
      </c>
      <c r="P121" s="8">
        <f>IF(COUNTIF($B$8:B121,Table14[[#This Row],[Address]])&gt;1,1,0)</f>
        <v>0</v>
      </c>
    </row>
    <row r="122" spans="1:16" x14ac:dyDescent="0.25">
      <c r="A122" s="3" t="s">
        <v>484</v>
      </c>
      <c r="B122" s="3" t="s">
        <v>486</v>
      </c>
      <c r="C122" s="13" t="s">
        <v>487</v>
      </c>
      <c r="D122" s="12" t="s">
        <v>444</v>
      </c>
      <c r="E122" s="12" t="s">
        <v>56</v>
      </c>
      <c r="F122" s="12">
        <v>30518</v>
      </c>
      <c r="G122" s="12" t="s">
        <v>1566</v>
      </c>
      <c r="H122" s="12" t="s">
        <v>56</v>
      </c>
      <c r="I122" s="10" t="s">
        <v>485</v>
      </c>
      <c r="J122" s="12" t="s">
        <v>50</v>
      </c>
      <c r="K122" s="12">
        <v>3.5</v>
      </c>
      <c r="L122" s="13">
        <v>64</v>
      </c>
      <c r="M122" s="13" t="s">
        <v>57</v>
      </c>
      <c r="N122" s="13" t="s">
        <v>58</v>
      </c>
      <c r="O122" s="30" t="str">
        <f>LEFT(Table14[[#This Row],[Phone]],3)</f>
        <v>770</v>
      </c>
      <c r="P122" s="8">
        <f>IF(COUNTIF($B$8:B122,Table14[[#This Row],[Address]])&gt;1,1,0)</f>
        <v>0</v>
      </c>
    </row>
    <row r="123" spans="1:16" x14ac:dyDescent="0.25">
      <c r="A123" s="3" t="s">
        <v>488</v>
      </c>
      <c r="B123" s="3" t="s">
        <v>489</v>
      </c>
      <c r="C123" s="13" t="s">
        <v>490</v>
      </c>
      <c r="D123" s="12" t="s">
        <v>444</v>
      </c>
      <c r="E123" s="12" t="s">
        <v>56</v>
      </c>
      <c r="F123" s="12">
        <v>30518</v>
      </c>
      <c r="G123" s="12" t="s">
        <v>1566</v>
      </c>
      <c r="H123" s="12" t="s">
        <v>56</v>
      </c>
      <c r="I123" s="10" t="s">
        <v>485</v>
      </c>
      <c r="J123" s="12" t="s">
        <v>50</v>
      </c>
      <c r="K123" s="12">
        <v>3</v>
      </c>
      <c r="L123" s="13">
        <v>102</v>
      </c>
      <c r="M123" s="13" t="s">
        <v>57</v>
      </c>
      <c r="N123" s="13" t="s">
        <v>58</v>
      </c>
      <c r="O123" s="30" t="str">
        <f>LEFT(Table14[[#This Row],[Phone]],3)</f>
        <v>470</v>
      </c>
      <c r="P123" s="8">
        <f>IF(COUNTIF($B$8:B123,Table14[[#This Row],[Address]])&gt;1,1,0)</f>
        <v>0</v>
      </c>
    </row>
    <row r="124" spans="1:16" x14ac:dyDescent="0.25">
      <c r="A124" s="3" t="s">
        <v>491</v>
      </c>
      <c r="B124" s="3" t="s">
        <v>493</v>
      </c>
      <c r="C124" s="13" t="s">
        <v>492</v>
      </c>
      <c r="D124" s="12" t="s">
        <v>402</v>
      </c>
      <c r="E124" s="12" t="s">
        <v>56</v>
      </c>
      <c r="F124" s="12">
        <v>30542</v>
      </c>
      <c r="G124" s="12" t="s">
        <v>1566</v>
      </c>
      <c r="H124" s="12" t="s">
        <v>56</v>
      </c>
      <c r="I124" s="10" t="s">
        <v>494</v>
      </c>
      <c r="J124" s="12" t="s">
        <v>50</v>
      </c>
      <c r="K124" s="12">
        <v>4</v>
      </c>
      <c r="L124" s="13">
        <v>61</v>
      </c>
      <c r="M124" s="13" t="s">
        <v>50</v>
      </c>
      <c r="N124" s="13" t="s">
        <v>58</v>
      </c>
      <c r="O124" s="30" t="str">
        <f>LEFT(Table14[[#This Row],[Phone]],3)</f>
        <v>470</v>
      </c>
      <c r="P124" s="8">
        <f>IF(COUNTIF($B$8:B124,Table14[[#This Row],[Address]])&gt;1,1,0)</f>
        <v>0</v>
      </c>
    </row>
    <row r="125" spans="1:16" x14ac:dyDescent="0.25">
      <c r="A125" s="3" t="s">
        <v>495</v>
      </c>
      <c r="B125" s="3" t="s">
        <v>497</v>
      </c>
      <c r="C125" s="13" t="s">
        <v>498</v>
      </c>
      <c r="D125" s="12" t="s">
        <v>343</v>
      </c>
      <c r="E125" s="12" t="s">
        <v>56</v>
      </c>
      <c r="F125" s="12">
        <v>30518</v>
      </c>
      <c r="G125" s="12" t="s">
        <v>1566</v>
      </c>
      <c r="H125" s="12" t="s">
        <v>56</v>
      </c>
      <c r="I125" s="10" t="s">
        <v>496</v>
      </c>
      <c r="J125" s="12" t="s">
        <v>50</v>
      </c>
      <c r="K125" s="12">
        <v>3.5</v>
      </c>
      <c r="L125" s="13">
        <v>191</v>
      </c>
      <c r="M125" s="13" t="s">
        <v>57</v>
      </c>
      <c r="N125" s="13" t="s">
        <v>58</v>
      </c>
      <c r="O125" s="30" t="str">
        <f>LEFT(Table14[[#This Row],[Phone]],3)</f>
        <v>770</v>
      </c>
      <c r="P125" s="8">
        <f>IF(COUNTIF($B$8:B125,Table14[[#This Row],[Address]])&gt;1,1,0)</f>
        <v>0</v>
      </c>
    </row>
    <row r="126" spans="1:16" x14ac:dyDescent="0.25">
      <c r="A126" s="3" t="s">
        <v>499</v>
      </c>
      <c r="B126" s="3" t="s">
        <v>501</v>
      </c>
      <c r="C126" s="13" t="s">
        <v>500</v>
      </c>
      <c r="D126" s="12" t="s">
        <v>402</v>
      </c>
      <c r="E126" s="12" t="s">
        <v>56</v>
      </c>
      <c r="F126" s="12">
        <v>30542</v>
      </c>
      <c r="G126" s="12" t="s">
        <v>1566</v>
      </c>
      <c r="H126" s="12" t="s">
        <v>56</v>
      </c>
      <c r="I126" s="10" t="s">
        <v>502</v>
      </c>
      <c r="J126" s="12" t="s">
        <v>50</v>
      </c>
      <c r="K126" s="12">
        <v>3.5</v>
      </c>
      <c r="L126" s="13">
        <v>57</v>
      </c>
      <c r="M126" s="13" t="s">
        <v>57</v>
      </c>
      <c r="N126" s="13" t="s">
        <v>58</v>
      </c>
      <c r="O126" s="30" t="str">
        <f>LEFT(Table14[[#This Row],[Phone]],3)</f>
        <v>470</v>
      </c>
      <c r="P126" s="8">
        <f>IF(COUNTIF($B$8:B126,Table14[[#This Row],[Address]])&gt;1,1,0)</f>
        <v>0</v>
      </c>
    </row>
    <row r="127" spans="1:16" x14ac:dyDescent="0.25">
      <c r="A127" s="3" t="s">
        <v>223</v>
      </c>
      <c r="B127" s="3" t="s">
        <v>503</v>
      </c>
      <c r="C127" s="13" t="s">
        <v>504</v>
      </c>
      <c r="D127" s="12" t="s">
        <v>343</v>
      </c>
      <c r="E127" s="12" t="s">
        <v>56</v>
      </c>
      <c r="F127" s="12">
        <v>30501</v>
      </c>
      <c r="G127" s="12" t="s">
        <v>1566</v>
      </c>
      <c r="H127" s="12" t="s">
        <v>56</v>
      </c>
      <c r="I127" s="10" t="s">
        <v>224</v>
      </c>
      <c r="J127" s="12" t="s">
        <v>50</v>
      </c>
      <c r="K127" s="12">
        <v>3.5</v>
      </c>
      <c r="L127" s="13">
        <v>29</v>
      </c>
      <c r="M127" s="13" t="s">
        <v>50</v>
      </c>
      <c r="N127" s="13" t="s">
        <v>58</v>
      </c>
      <c r="O127" s="30" t="str">
        <f>LEFT(Table14[[#This Row],[Phone]],3)</f>
        <v>770</v>
      </c>
      <c r="P127" s="8">
        <f>IF(COUNTIF($B$8:B127,Table14[[#This Row],[Address]])&gt;1,1,0)</f>
        <v>0</v>
      </c>
    </row>
    <row r="128" spans="1:16" x14ac:dyDescent="0.25">
      <c r="A128" s="3" t="s">
        <v>505</v>
      </c>
      <c r="B128" s="3" t="s">
        <v>507</v>
      </c>
      <c r="C128" s="13" t="s">
        <v>506</v>
      </c>
      <c r="D128" s="12" t="s">
        <v>444</v>
      </c>
      <c r="E128" s="12" t="s">
        <v>56</v>
      </c>
      <c r="F128" s="12">
        <v>30518</v>
      </c>
      <c r="G128" s="12" t="s">
        <v>1566</v>
      </c>
      <c r="H128" s="12" t="s">
        <v>56</v>
      </c>
      <c r="I128" s="2"/>
      <c r="J128" s="12" t="s">
        <v>50</v>
      </c>
      <c r="K128" s="12">
        <v>3</v>
      </c>
      <c r="L128" s="13">
        <v>123</v>
      </c>
      <c r="M128" s="13" t="s">
        <v>57</v>
      </c>
      <c r="N128" s="13" t="s">
        <v>58</v>
      </c>
      <c r="O128" s="30" t="str">
        <f>LEFT(Table14[[#This Row],[Phone]],3)</f>
        <v>678</v>
      </c>
      <c r="P128" s="8">
        <f>IF(COUNTIF($B$8:B128,Table14[[#This Row],[Address]])&gt;1,1,0)</f>
        <v>0</v>
      </c>
    </row>
    <row r="129" spans="1:16" x14ac:dyDescent="0.25">
      <c r="A129" s="3" t="s">
        <v>508</v>
      </c>
      <c r="B129" s="3" t="s">
        <v>511</v>
      </c>
      <c r="C129" s="13" t="s">
        <v>510</v>
      </c>
      <c r="D129" s="12" t="s">
        <v>402</v>
      </c>
      <c r="E129" s="12" t="s">
        <v>56</v>
      </c>
      <c r="F129" s="12">
        <v>30542</v>
      </c>
      <c r="G129" s="12" t="s">
        <v>1566</v>
      </c>
      <c r="H129" s="12" t="s">
        <v>56</v>
      </c>
      <c r="I129" s="10" t="s">
        <v>509</v>
      </c>
      <c r="J129" s="12" t="s">
        <v>50</v>
      </c>
      <c r="K129" s="12">
        <v>4</v>
      </c>
      <c r="L129" s="13">
        <v>50</v>
      </c>
      <c r="M129" s="13" t="s">
        <v>50</v>
      </c>
      <c r="N129" s="13" t="s">
        <v>51</v>
      </c>
      <c r="O129" s="30" t="str">
        <f>LEFT(Table14[[#This Row],[Phone]],3)</f>
        <v>770</v>
      </c>
      <c r="P129" s="8">
        <f>IF(COUNTIF($B$8:B129,Table14[[#This Row],[Address]])&gt;1,1,0)</f>
        <v>0</v>
      </c>
    </row>
    <row r="130" spans="1:16" x14ac:dyDescent="0.25">
      <c r="A130" s="3" t="s">
        <v>512</v>
      </c>
      <c r="B130" s="3" t="s">
        <v>514</v>
      </c>
      <c r="C130" s="13" t="s">
        <v>513</v>
      </c>
      <c r="D130" s="12" t="s">
        <v>432</v>
      </c>
      <c r="E130" s="12" t="s">
        <v>56</v>
      </c>
      <c r="F130" s="12">
        <v>30566</v>
      </c>
      <c r="G130" s="12" t="s">
        <v>1566</v>
      </c>
      <c r="H130" s="12" t="s">
        <v>56</v>
      </c>
      <c r="I130" s="2"/>
      <c r="J130" s="12" t="s">
        <v>50</v>
      </c>
      <c r="K130" s="12">
        <v>3.5</v>
      </c>
      <c r="L130" s="13">
        <v>53</v>
      </c>
      <c r="M130" s="13" t="s">
        <v>50</v>
      </c>
      <c r="N130" s="13" t="s">
        <v>51</v>
      </c>
      <c r="O130" s="30" t="str">
        <f>LEFT(Table14[[#This Row],[Phone]],3)</f>
        <v>678</v>
      </c>
      <c r="P130" s="8">
        <f>IF(COUNTIF($B$8:B130,Table14[[#This Row],[Address]])&gt;1,1,0)</f>
        <v>0</v>
      </c>
    </row>
    <row r="131" spans="1:16" x14ac:dyDescent="0.25">
      <c r="A131" s="3" t="s">
        <v>515</v>
      </c>
      <c r="B131" s="3" t="s">
        <v>517</v>
      </c>
      <c r="C131" s="13" t="s">
        <v>518</v>
      </c>
      <c r="D131" s="12" t="s">
        <v>444</v>
      </c>
      <c r="E131" s="12" t="s">
        <v>56</v>
      </c>
      <c r="F131" s="12">
        <v>30501</v>
      </c>
      <c r="G131" s="12" t="s">
        <v>1566</v>
      </c>
      <c r="H131" s="12" t="s">
        <v>56</v>
      </c>
      <c r="I131" s="10" t="s">
        <v>516</v>
      </c>
      <c r="J131" s="12" t="s">
        <v>50</v>
      </c>
      <c r="K131" s="12">
        <v>3.5</v>
      </c>
      <c r="L131" s="13">
        <v>93</v>
      </c>
      <c r="M131" s="13" t="s">
        <v>57</v>
      </c>
      <c r="N131" s="13" t="s">
        <v>58</v>
      </c>
      <c r="O131" s="30" t="str">
        <f>LEFT(Table14[[#This Row],[Phone]],3)</f>
        <v>470</v>
      </c>
      <c r="P131" s="8">
        <f>IF(COUNTIF($B$8:B131,Table14[[#This Row],[Address]])&gt;1,1,0)</f>
        <v>0</v>
      </c>
    </row>
    <row r="132" spans="1:16" x14ac:dyDescent="0.25">
      <c r="A132" s="3" t="s">
        <v>519</v>
      </c>
      <c r="B132" s="3" t="s">
        <v>520</v>
      </c>
      <c r="C132" s="13" t="s">
        <v>522</v>
      </c>
      <c r="D132" s="12" t="s">
        <v>521</v>
      </c>
      <c r="E132" s="12" t="s">
        <v>56</v>
      </c>
      <c r="F132" s="12">
        <v>30554</v>
      </c>
      <c r="G132" s="12" t="s">
        <v>1566</v>
      </c>
      <c r="H132" s="12" t="s">
        <v>56</v>
      </c>
      <c r="I132" s="2"/>
      <c r="J132" s="12" t="s">
        <v>50</v>
      </c>
      <c r="K132" s="12"/>
      <c r="L132" s="13">
        <v>8</v>
      </c>
      <c r="M132" s="13" t="s">
        <v>50</v>
      </c>
      <c r="N132" s="13" t="s">
        <v>58</v>
      </c>
      <c r="O132" s="30" t="str">
        <f>LEFT(Table14[[#This Row],[Phone]],3)</f>
        <v>770</v>
      </c>
      <c r="P132" s="8">
        <f>IF(COUNTIF($B$8:B132,Table14[[#This Row],[Address]])&gt;1,1,0)</f>
        <v>0</v>
      </c>
    </row>
    <row r="133" spans="1:16" x14ac:dyDescent="0.25">
      <c r="A133" s="3" t="s">
        <v>523</v>
      </c>
      <c r="B133" s="3" t="s">
        <v>525</v>
      </c>
      <c r="C133" s="13" t="s">
        <v>526</v>
      </c>
      <c r="D133" s="12" t="s">
        <v>402</v>
      </c>
      <c r="E133" s="12" t="s">
        <v>56</v>
      </c>
      <c r="F133" s="12">
        <v>30542</v>
      </c>
      <c r="G133" s="12" t="s">
        <v>1566</v>
      </c>
      <c r="H133" s="12" t="s">
        <v>56</v>
      </c>
      <c r="I133" s="10" t="s">
        <v>524</v>
      </c>
      <c r="J133" s="12" t="s">
        <v>50</v>
      </c>
      <c r="K133" s="12">
        <v>4.5</v>
      </c>
      <c r="L133" s="13">
        <v>104</v>
      </c>
      <c r="M133" s="13" t="s">
        <v>50</v>
      </c>
      <c r="N133" s="13" t="s">
        <v>51</v>
      </c>
      <c r="O133" s="30" t="str">
        <f>LEFT(Table14[[#This Row],[Phone]],3)</f>
        <v>678</v>
      </c>
      <c r="P133" s="8">
        <f>IF(COUNTIF($B$8:B133,Table14[[#This Row],[Address]])&gt;1,1,0)</f>
        <v>0</v>
      </c>
    </row>
    <row r="134" spans="1:16" x14ac:dyDescent="0.25">
      <c r="A134" s="3" t="s">
        <v>527</v>
      </c>
      <c r="B134" s="3" t="s">
        <v>530</v>
      </c>
      <c r="C134" s="13" t="s">
        <v>529</v>
      </c>
      <c r="D134" s="12" t="s">
        <v>343</v>
      </c>
      <c r="E134" s="12" t="s">
        <v>56</v>
      </c>
      <c r="F134" s="12">
        <v>30501</v>
      </c>
      <c r="G134" s="12" t="s">
        <v>1566</v>
      </c>
      <c r="H134" s="12" t="s">
        <v>56</v>
      </c>
      <c r="I134" s="10" t="s">
        <v>528</v>
      </c>
      <c r="J134" s="12" t="s">
        <v>50</v>
      </c>
      <c r="K134" s="12">
        <v>4</v>
      </c>
      <c r="L134" s="13">
        <v>52</v>
      </c>
      <c r="M134" s="13" t="s">
        <v>50</v>
      </c>
      <c r="N134" s="13" t="s">
        <v>58</v>
      </c>
      <c r="O134" s="30" t="str">
        <f>LEFT(Table14[[#This Row],[Phone]],3)</f>
        <v>770</v>
      </c>
      <c r="P134" s="8">
        <f>IF(COUNTIF($B$8:B134,Table14[[#This Row],[Address]])&gt;1,1,0)</f>
        <v>0</v>
      </c>
    </row>
    <row r="135" spans="1:16" x14ac:dyDescent="0.25">
      <c r="A135" s="3" t="s">
        <v>531</v>
      </c>
      <c r="B135" s="3" t="s">
        <v>533</v>
      </c>
      <c r="C135" s="13" t="s">
        <v>534</v>
      </c>
      <c r="D135" s="12" t="s">
        <v>343</v>
      </c>
      <c r="E135" s="12" t="s">
        <v>56</v>
      </c>
      <c r="F135" s="12">
        <v>30501</v>
      </c>
      <c r="G135" s="12" t="s">
        <v>1566</v>
      </c>
      <c r="H135" s="12" t="s">
        <v>56</v>
      </c>
      <c r="I135" s="10" t="s">
        <v>532</v>
      </c>
      <c r="J135" s="12" t="s">
        <v>50</v>
      </c>
      <c r="K135" s="12">
        <v>3</v>
      </c>
      <c r="L135" s="13">
        <v>16</v>
      </c>
      <c r="M135" s="13" t="s">
        <v>57</v>
      </c>
      <c r="N135" s="13" t="s">
        <v>58</v>
      </c>
      <c r="O135" s="30" t="str">
        <f>LEFT(Table14[[#This Row],[Phone]],3)</f>
        <v>770</v>
      </c>
      <c r="P135" s="8">
        <f>IF(COUNTIF($B$8:B135,Table14[[#This Row],[Address]])&gt;1,1,0)</f>
        <v>0</v>
      </c>
    </row>
    <row r="136" spans="1:16" x14ac:dyDescent="0.25">
      <c r="A136" s="3" t="s">
        <v>535</v>
      </c>
      <c r="B136" s="3" t="s">
        <v>537</v>
      </c>
      <c r="C136" s="13" t="s">
        <v>538</v>
      </c>
      <c r="D136" s="12" t="s">
        <v>343</v>
      </c>
      <c r="E136" s="12" t="s">
        <v>56</v>
      </c>
      <c r="F136" s="12">
        <v>30501</v>
      </c>
      <c r="G136" s="12" t="s">
        <v>1566</v>
      </c>
      <c r="H136" s="12" t="s">
        <v>56</v>
      </c>
      <c r="I136" s="10" t="s">
        <v>536</v>
      </c>
      <c r="J136" s="12" t="s">
        <v>50</v>
      </c>
      <c r="K136" s="12">
        <v>2.5</v>
      </c>
      <c r="L136" s="13">
        <v>22</v>
      </c>
      <c r="M136" s="13" t="s">
        <v>50</v>
      </c>
      <c r="N136" s="13" t="s">
        <v>58</v>
      </c>
      <c r="O136" s="30" t="str">
        <f>LEFT(Table14[[#This Row],[Phone]],3)</f>
        <v>770</v>
      </c>
      <c r="P136" s="8">
        <f>IF(COUNTIF($B$8:B136,Table14[[#This Row],[Address]])&gt;1,1,0)</f>
        <v>0</v>
      </c>
    </row>
    <row r="137" spans="1:16" x14ac:dyDescent="0.25">
      <c r="A137" s="3" t="s">
        <v>539</v>
      </c>
      <c r="B137" s="3" t="s">
        <v>542</v>
      </c>
      <c r="C137" s="13" t="s">
        <v>541</v>
      </c>
      <c r="D137" s="12" t="s">
        <v>402</v>
      </c>
      <c r="E137" s="12" t="s">
        <v>56</v>
      </c>
      <c r="F137" s="12">
        <v>30542</v>
      </c>
      <c r="G137" s="12" t="s">
        <v>1566</v>
      </c>
      <c r="H137" s="12" t="s">
        <v>56</v>
      </c>
      <c r="I137" s="10" t="s">
        <v>540</v>
      </c>
      <c r="J137" s="12" t="s">
        <v>50</v>
      </c>
      <c r="K137" s="12">
        <v>2.5</v>
      </c>
      <c r="L137" s="13">
        <v>30</v>
      </c>
      <c r="M137" s="13" t="s">
        <v>50</v>
      </c>
      <c r="N137" s="13" t="s">
        <v>51</v>
      </c>
      <c r="O137" s="30" t="str">
        <f>LEFT(Table14[[#This Row],[Phone]],3)</f>
        <v>770</v>
      </c>
      <c r="P137" s="8">
        <f>IF(COUNTIF($B$8:B137,Table14[[#This Row],[Address]])&gt;1,1,0)</f>
        <v>0</v>
      </c>
    </row>
    <row r="138" spans="1:16" x14ac:dyDescent="0.25">
      <c r="A138" s="3" t="s">
        <v>543</v>
      </c>
      <c r="B138" s="3" t="s">
        <v>545</v>
      </c>
      <c r="C138" s="13" t="s">
        <v>544</v>
      </c>
      <c r="D138" s="12" t="s">
        <v>546</v>
      </c>
      <c r="E138" s="12" t="s">
        <v>56</v>
      </c>
      <c r="F138" s="12">
        <v>30517</v>
      </c>
      <c r="G138" s="12" t="s">
        <v>1566</v>
      </c>
      <c r="H138" s="12" t="s">
        <v>56</v>
      </c>
      <c r="I138" s="2"/>
      <c r="J138" s="12" t="s">
        <v>50</v>
      </c>
      <c r="K138" s="12">
        <v>2.5</v>
      </c>
      <c r="L138" s="13">
        <v>44</v>
      </c>
      <c r="M138" s="13" t="s">
        <v>57</v>
      </c>
      <c r="N138" s="13" t="s">
        <v>58</v>
      </c>
      <c r="O138" s="30" t="str">
        <f>LEFT(Table14[[#This Row],[Phone]],3)</f>
        <v>770</v>
      </c>
      <c r="P138" s="8">
        <f>IF(COUNTIF($B$8:B138,Table14[[#This Row],[Address]])&gt;1,1,0)</f>
        <v>0</v>
      </c>
    </row>
    <row r="139" spans="1:16" x14ac:dyDescent="0.25">
      <c r="A139" s="3" t="s">
        <v>547</v>
      </c>
      <c r="B139" s="3" t="s">
        <v>549</v>
      </c>
      <c r="C139" s="13" t="s">
        <v>548</v>
      </c>
      <c r="D139" s="12" t="s">
        <v>444</v>
      </c>
      <c r="E139" s="12" t="s">
        <v>56</v>
      </c>
      <c r="F139" s="12">
        <v>30518</v>
      </c>
      <c r="G139" s="12" t="s">
        <v>1566</v>
      </c>
      <c r="H139" s="12" t="s">
        <v>56</v>
      </c>
      <c r="I139" s="2"/>
      <c r="J139" s="12" t="s">
        <v>50</v>
      </c>
      <c r="K139" s="12">
        <v>4</v>
      </c>
      <c r="L139" s="13">
        <v>141</v>
      </c>
      <c r="M139" s="13" t="s">
        <v>50</v>
      </c>
      <c r="N139" s="13" t="s">
        <v>51</v>
      </c>
      <c r="O139" s="30" t="str">
        <f>LEFT(Table14[[#This Row],[Phone]],3)</f>
        <v>678</v>
      </c>
      <c r="P139" s="8">
        <f>IF(COUNTIF($B$8:B139,Table14[[#This Row],[Address]])&gt;1,1,0)</f>
        <v>0</v>
      </c>
    </row>
    <row r="140" spans="1:16" x14ac:dyDescent="0.25">
      <c r="A140" s="3" t="s">
        <v>550</v>
      </c>
      <c r="B140" s="3" t="s">
        <v>552</v>
      </c>
      <c r="C140" s="13" t="s">
        <v>551</v>
      </c>
      <c r="D140" s="12" t="s">
        <v>343</v>
      </c>
      <c r="E140" s="12" t="s">
        <v>56</v>
      </c>
      <c r="F140" s="12">
        <v>30501</v>
      </c>
      <c r="G140" s="12" t="s">
        <v>1566</v>
      </c>
      <c r="H140" s="12" t="s">
        <v>56</v>
      </c>
      <c r="I140" s="10" t="s">
        <v>553</v>
      </c>
      <c r="J140" s="12" t="s">
        <v>50</v>
      </c>
      <c r="K140" s="12">
        <v>2</v>
      </c>
      <c r="L140" s="13">
        <v>49</v>
      </c>
      <c r="M140" s="13" t="s">
        <v>57</v>
      </c>
      <c r="N140" s="13" t="s">
        <v>58</v>
      </c>
      <c r="O140" s="30" t="str">
        <f>LEFT(Table14[[#This Row],[Phone]],3)</f>
        <v>770</v>
      </c>
      <c r="P140" s="8">
        <f>IF(COUNTIF($B$8:B140,Table14[[#This Row],[Address]])&gt;1,1,0)</f>
        <v>0</v>
      </c>
    </row>
    <row r="141" spans="1:16" x14ac:dyDescent="0.25">
      <c r="A141" s="3" t="s">
        <v>554</v>
      </c>
      <c r="B141" s="3" t="s">
        <v>556</v>
      </c>
      <c r="C141" s="13" t="s">
        <v>557</v>
      </c>
      <c r="D141" s="12" t="s">
        <v>432</v>
      </c>
      <c r="E141" s="12" t="s">
        <v>56</v>
      </c>
      <c r="F141" s="12">
        <v>30542</v>
      </c>
      <c r="G141" s="12" t="s">
        <v>1566</v>
      </c>
      <c r="H141" s="12" t="s">
        <v>56</v>
      </c>
      <c r="I141" s="10" t="s">
        <v>555</v>
      </c>
      <c r="J141" s="12" t="s">
        <v>50</v>
      </c>
      <c r="K141" s="12">
        <v>3.5</v>
      </c>
      <c r="L141" s="13">
        <v>12</v>
      </c>
      <c r="M141" s="13" t="s">
        <v>50</v>
      </c>
      <c r="N141" s="13" t="s">
        <v>58</v>
      </c>
      <c r="O141" s="30" t="str">
        <f>LEFT(Table14[[#This Row],[Phone]],3)</f>
        <v>770</v>
      </c>
      <c r="P141" s="8">
        <f>IF(COUNTIF($B$8:B141,Table14[[#This Row],[Address]])&gt;1,1,0)</f>
        <v>0</v>
      </c>
    </row>
    <row r="142" spans="1:16" x14ac:dyDescent="0.25">
      <c r="A142" s="3" t="s">
        <v>216</v>
      </c>
      <c r="B142" s="3" t="s">
        <v>559</v>
      </c>
      <c r="C142" s="13" t="s">
        <v>558</v>
      </c>
      <c r="D142" s="12" t="s">
        <v>560</v>
      </c>
      <c r="E142" s="12" t="s">
        <v>56</v>
      </c>
      <c r="F142" s="12">
        <v>30549</v>
      </c>
      <c r="G142" s="12" t="s">
        <v>1566</v>
      </c>
      <c r="H142" s="12" t="s">
        <v>56</v>
      </c>
      <c r="I142" s="2"/>
      <c r="J142" s="12" t="s">
        <v>50</v>
      </c>
      <c r="K142" s="12">
        <v>3.5</v>
      </c>
      <c r="L142" s="13">
        <v>59</v>
      </c>
      <c r="M142" s="13" t="s">
        <v>57</v>
      </c>
      <c r="N142" s="13" t="s">
        <v>58</v>
      </c>
      <c r="O142" s="30" t="str">
        <f>LEFT(Table14[[#This Row],[Phone]],3)</f>
        <v>706</v>
      </c>
      <c r="P142" s="8">
        <f>IF(COUNTIF($B$8:B142,Table14[[#This Row],[Address]])&gt;1,1,0)</f>
        <v>0</v>
      </c>
    </row>
    <row r="143" spans="1:16" x14ac:dyDescent="0.25">
      <c r="A143" s="3" t="s">
        <v>561</v>
      </c>
      <c r="B143" s="3" t="s">
        <v>563</v>
      </c>
      <c r="C143" s="13" t="s">
        <v>564</v>
      </c>
      <c r="D143" s="12" t="s">
        <v>343</v>
      </c>
      <c r="E143" s="12" t="s">
        <v>56</v>
      </c>
      <c r="F143" s="12">
        <v>30501</v>
      </c>
      <c r="G143" s="12" t="s">
        <v>1566</v>
      </c>
      <c r="H143" s="12" t="s">
        <v>56</v>
      </c>
      <c r="I143" s="10" t="s">
        <v>562</v>
      </c>
      <c r="J143" s="12" t="s">
        <v>50</v>
      </c>
      <c r="K143" s="12">
        <v>2.5</v>
      </c>
      <c r="L143" s="13">
        <v>29</v>
      </c>
      <c r="M143" s="13" t="s">
        <v>50</v>
      </c>
      <c r="N143" s="13" t="s">
        <v>58</v>
      </c>
      <c r="O143" s="30" t="str">
        <f>LEFT(Table14[[#This Row],[Phone]],3)</f>
        <v>770</v>
      </c>
      <c r="P143" s="8">
        <f>IF(COUNTIF($B$8:B143,Table14[[#This Row],[Address]])&gt;1,1,0)</f>
        <v>0</v>
      </c>
    </row>
    <row r="144" spans="1:16" x14ac:dyDescent="0.25">
      <c r="A144" s="3" t="s">
        <v>565</v>
      </c>
      <c r="B144" s="3" t="s">
        <v>567</v>
      </c>
      <c r="C144" s="13" t="s">
        <v>566</v>
      </c>
      <c r="D144" s="12" t="s">
        <v>546</v>
      </c>
      <c r="E144" s="12" t="s">
        <v>56</v>
      </c>
      <c r="F144" s="12">
        <v>30517</v>
      </c>
      <c r="G144" s="12" t="s">
        <v>1566</v>
      </c>
      <c r="H144" s="12" t="s">
        <v>56</v>
      </c>
      <c r="I144" s="2"/>
      <c r="J144" s="12" t="s">
        <v>50</v>
      </c>
      <c r="K144" s="12">
        <v>4</v>
      </c>
      <c r="L144" s="13">
        <v>42</v>
      </c>
      <c r="M144" s="13" t="s">
        <v>57</v>
      </c>
      <c r="N144" s="13" t="s">
        <v>58</v>
      </c>
      <c r="O144" s="30" t="str">
        <f>LEFT(Table14[[#This Row],[Phone]],3)</f>
        <v>706</v>
      </c>
      <c r="P144" s="8">
        <f>IF(COUNTIF($B$8:B144,Table14[[#This Row],[Address]])&gt;1,1,0)</f>
        <v>0</v>
      </c>
    </row>
    <row r="145" spans="1:16" x14ac:dyDescent="0.25">
      <c r="A145" s="3" t="s">
        <v>568</v>
      </c>
      <c r="B145" s="3" t="s">
        <v>570</v>
      </c>
      <c r="C145" s="13" t="s">
        <v>571</v>
      </c>
      <c r="D145" s="12" t="s">
        <v>343</v>
      </c>
      <c r="E145" s="12" t="s">
        <v>56</v>
      </c>
      <c r="F145" s="12">
        <v>30542</v>
      </c>
      <c r="G145" s="12" t="s">
        <v>1566</v>
      </c>
      <c r="H145" s="12" t="s">
        <v>56</v>
      </c>
      <c r="I145" s="10" t="s">
        <v>569</v>
      </c>
      <c r="J145" s="12" t="s">
        <v>50</v>
      </c>
      <c r="K145" s="12">
        <v>4</v>
      </c>
      <c r="L145" s="13">
        <v>45</v>
      </c>
      <c r="M145" s="13" t="s">
        <v>50</v>
      </c>
      <c r="N145" s="13" t="s">
        <v>51</v>
      </c>
      <c r="O145" s="30" t="str">
        <f>LEFT(Table14[[#This Row],[Phone]],3)</f>
        <v>770</v>
      </c>
      <c r="P145" s="8">
        <f>IF(COUNTIF($B$8:B145,Table14[[#This Row],[Address]])&gt;1,1,0)</f>
        <v>0</v>
      </c>
    </row>
    <row r="146" spans="1:16" x14ac:dyDescent="0.25">
      <c r="A146" s="3" t="s">
        <v>297</v>
      </c>
      <c r="B146" s="3" t="s">
        <v>572</v>
      </c>
      <c r="C146" s="13" t="s">
        <v>573</v>
      </c>
      <c r="D146" s="12" t="s">
        <v>343</v>
      </c>
      <c r="E146" s="12" t="s">
        <v>56</v>
      </c>
      <c r="F146" s="12">
        <v>30501</v>
      </c>
      <c r="G146" s="12" t="s">
        <v>1566</v>
      </c>
      <c r="H146" s="12" t="s">
        <v>56</v>
      </c>
      <c r="I146" s="10" t="s">
        <v>298</v>
      </c>
      <c r="J146" s="12" t="s">
        <v>50</v>
      </c>
      <c r="K146" s="12">
        <v>3</v>
      </c>
      <c r="L146" s="13">
        <v>67</v>
      </c>
      <c r="M146" s="13" t="s">
        <v>50</v>
      </c>
      <c r="N146" s="13" t="s">
        <v>58</v>
      </c>
      <c r="O146" s="30" t="str">
        <f>LEFT(Table14[[#This Row],[Phone]],3)</f>
        <v>770</v>
      </c>
      <c r="P146" s="8">
        <f>IF(COUNTIF($B$8:B146,Table14[[#This Row],[Address]])&gt;1,1,0)</f>
        <v>0</v>
      </c>
    </row>
    <row r="147" spans="1:16" x14ac:dyDescent="0.25">
      <c r="A147" s="3" t="s">
        <v>574</v>
      </c>
      <c r="B147" s="3" t="s">
        <v>576</v>
      </c>
      <c r="C147" s="13" t="s">
        <v>575</v>
      </c>
      <c r="D147" s="12" t="s">
        <v>546</v>
      </c>
      <c r="E147" s="12" t="s">
        <v>56</v>
      </c>
      <c r="F147" s="12">
        <v>30517</v>
      </c>
      <c r="G147" s="12" t="s">
        <v>1566</v>
      </c>
      <c r="H147" s="12" t="s">
        <v>56</v>
      </c>
      <c r="I147" s="10" t="s">
        <v>577</v>
      </c>
      <c r="J147" s="12" t="s">
        <v>50</v>
      </c>
      <c r="K147" s="12">
        <v>3.5</v>
      </c>
      <c r="L147" s="13">
        <v>70</v>
      </c>
      <c r="M147" s="13" t="s">
        <v>50</v>
      </c>
      <c r="N147" s="13" t="s">
        <v>58</v>
      </c>
      <c r="O147" s="30" t="str">
        <f>LEFT(Table14[[#This Row],[Phone]],3)</f>
        <v>770</v>
      </c>
      <c r="P147" s="8">
        <f>IF(COUNTIF($B$8:B147,Table14[[#This Row],[Address]])&gt;1,1,0)</f>
        <v>0</v>
      </c>
    </row>
    <row r="148" spans="1:16" x14ac:dyDescent="0.25">
      <c r="A148" s="3" t="s">
        <v>578</v>
      </c>
      <c r="B148" s="3" t="s">
        <v>580</v>
      </c>
      <c r="C148" s="13" t="s">
        <v>581</v>
      </c>
      <c r="D148" s="12" t="s">
        <v>444</v>
      </c>
      <c r="E148" s="12" t="s">
        <v>56</v>
      </c>
      <c r="F148" s="12">
        <v>30518</v>
      </c>
      <c r="G148" s="12" t="s">
        <v>1566</v>
      </c>
      <c r="H148" s="12" t="s">
        <v>56</v>
      </c>
      <c r="I148" s="10" t="s">
        <v>579</v>
      </c>
      <c r="J148" s="12" t="s">
        <v>50</v>
      </c>
      <c r="K148" s="12">
        <v>3.5</v>
      </c>
      <c r="L148" s="13">
        <v>26</v>
      </c>
      <c r="M148" s="13" t="s">
        <v>57</v>
      </c>
      <c r="N148" s="13" t="s">
        <v>58</v>
      </c>
      <c r="O148" s="30" t="str">
        <f>LEFT(Table14[[#This Row],[Phone]],3)</f>
        <v>678</v>
      </c>
      <c r="P148" s="8">
        <f>IF(COUNTIF($B$8:B148,Table14[[#This Row],[Address]])&gt;1,1,0)</f>
        <v>0</v>
      </c>
    </row>
    <row r="149" spans="1:16" x14ac:dyDescent="0.25">
      <c r="A149" s="3" t="s">
        <v>582</v>
      </c>
      <c r="B149" s="3" t="s">
        <v>584</v>
      </c>
      <c r="C149" s="13" t="s">
        <v>585</v>
      </c>
      <c r="D149" s="12" t="s">
        <v>402</v>
      </c>
      <c r="E149" s="12" t="s">
        <v>56</v>
      </c>
      <c r="F149" s="12">
        <v>30542</v>
      </c>
      <c r="G149" s="12" t="s">
        <v>1566</v>
      </c>
      <c r="H149" s="12" t="s">
        <v>56</v>
      </c>
      <c r="I149" s="10" t="s">
        <v>583</v>
      </c>
      <c r="J149" s="12" t="s">
        <v>50</v>
      </c>
      <c r="K149" s="12">
        <v>3.5</v>
      </c>
      <c r="L149" s="13">
        <v>105</v>
      </c>
      <c r="M149" s="13" t="s">
        <v>50</v>
      </c>
      <c r="N149" s="13" t="s">
        <v>58</v>
      </c>
      <c r="O149" s="30" t="str">
        <f>LEFT(Table14[[#This Row],[Phone]],3)</f>
        <v>770</v>
      </c>
      <c r="P149" s="8">
        <f>IF(COUNTIF($B$8:B149,Table14[[#This Row],[Address]])&gt;1,1,0)</f>
        <v>0</v>
      </c>
    </row>
    <row r="150" spans="1:16" x14ac:dyDescent="0.25">
      <c r="A150" s="3" t="s">
        <v>586</v>
      </c>
      <c r="B150" s="3" t="s">
        <v>588</v>
      </c>
      <c r="C150" s="13" t="s">
        <v>587</v>
      </c>
      <c r="D150" s="12" t="s">
        <v>546</v>
      </c>
      <c r="E150" s="12" t="s">
        <v>56</v>
      </c>
      <c r="F150" s="12">
        <v>30517</v>
      </c>
      <c r="G150" s="12" t="s">
        <v>1566</v>
      </c>
      <c r="H150" s="12" t="s">
        <v>56</v>
      </c>
      <c r="I150" s="10" t="s">
        <v>589</v>
      </c>
      <c r="J150" s="12" t="s">
        <v>50</v>
      </c>
      <c r="K150" s="12">
        <v>3.5</v>
      </c>
      <c r="L150" s="13">
        <v>17</v>
      </c>
      <c r="M150" s="13" t="s">
        <v>57</v>
      </c>
      <c r="N150" s="13" t="s">
        <v>51</v>
      </c>
      <c r="O150" s="30" t="str">
        <f>LEFT(Table14[[#This Row],[Phone]],3)</f>
        <v>678</v>
      </c>
      <c r="P150" s="8">
        <f>IF(COUNTIF($B$8:B150,Table14[[#This Row],[Address]])&gt;1,1,0)</f>
        <v>0</v>
      </c>
    </row>
    <row r="151" spans="1:16" x14ac:dyDescent="0.25">
      <c r="A151" s="3" t="s">
        <v>590</v>
      </c>
      <c r="B151" s="3" t="s">
        <v>592</v>
      </c>
      <c r="C151" s="13" t="s">
        <v>591</v>
      </c>
      <c r="D151" s="12" t="s">
        <v>343</v>
      </c>
      <c r="E151" s="12" t="s">
        <v>56</v>
      </c>
      <c r="F151" s="12">
        <v>30506</v>
      </c>
      <c r="G151" s="12" t="s">
        <v>1566</v>
      </c>
      <c r="H151" s="12" t="s">
        <v>56</v>
      </c>
      <c r="I151" s="10" t="s">
        <v>593</v>
      </c>
      <c r="J151" s="12" t="s">
        <v>50</v>
      </c>
      <c r="K151" s="12"/>
      <c r="L151" s="13"/>
      <c r="M151" s="13" t="s">
        <v>57</v>
      </c>
      <c r="N151" s="13" t="s">
        <v>58</v>
      </c>
      <c r="O151" s="30" t="str">
        <f>LEFT(Table14[[#This Row],[Phone]],3)</f>
        <v>770</v>
      </c>
      <c r="P151" s="8">
        <f>IF(COUNTIF($B$8:B151,Table14[[#This Row],[Address]])&gt;1,1,0)</f>
        <v>0</v>
      </c>
    </row>
    <row r="152" spans="1:16" x14ac:dyDescent="0.25">
      <c r="A152" s="3" t="s">
        <v>594</v>
      </c>
      <c r="B152" s="3" t="s">
        <v>596</v>
      </c>
      <c r="C152" s="13" t="s">
        <v>595</v>
      </c>
      <c r="D152" s="12" t="s">
        <v>444</v>
      </c>
      <c r="E152" s="12" t="s">
        <v>56</v>
      </c>
      <c r="F152" s="12">
        <v>30518</v>
      </c>
      <c r="G152" s="12" t="s">
        <v>1566</v>
      </c>
      <c r="H152" s="12" t="s">
        <v>56</v>
      </c>
      <c r="I152" s="2"/>
      <c r="J152" s="12" t="s">
        <v>50</v>
      </c>
      <c r="K152" s="12">
        <v>4</v>
      </c>
      <c r="L152" s="13">
        <v>64</v>
      </c>
      <c r="M152" s="13" t="s">
        <v>57</v>
      </c>
      <c r="N152" s="13" t="s">
        <v>58</v>
      </c>
      <c r="O152" s="30" t="str">
        <f>LEFT(Table14[[#This Row],[Phone]],3)</f>
        <v>470</v>
      </c>
      <c r="P152" s="8">
        <f>IF(COUNTIF($B$8:B152,Table14[[#This Row],[Address]])&gt;1,1,0)</f>
        <v>0</v>
      </c>
    </row>
    <row r="153" spans="1:16" x14ac:dyDescent="0.25">
      <c r="A153" s="3" t="s">
        <v>597</v>
      </c>
      <c r="B153" s="3" t="s">
        <v>599</v>
      </c>
      <c r="C153" s="13" t="s">
        <v>598</v>
      </c>
      <c r="D153" s="12" t="s">
        <v>343</v>
      </c>
      <c r="E153" s="12" t="s">
        <v>56</v>
      </c>
      <c r="F153" s="12">
        <v>30504</v>
      </c>
      <c r="G153" s="12" t="s">
        <v>1566</v>
      </c>
      <c r="H153" s="12" t="s">
        <v>56</v>
      </c>
      <c r="I153" s="10" t="s">
        <v>600</v>
      </c>
      <c r="J153" s="12" t="s">
        <v>50</v>
      </c>
      <c r="K153" s="12">
        <v>3.5</v>
      </c>
      <c r="L153" s="13">
        <v>23</v>
      </c>
      <c r="M153" s="13" t="s">
        <v>50</v>
      </c>
      <c r="N153" s="13" t="s">
        <v>58</v>
      </c>
      <c r="O153" s="30" t="str">
        <f>LEFT(Table14[[#This Row],[Phone]],3)</f>
        <v>678</v>
      </c>
      <c r="P153" s="8">
        <f>IF(COUNTIF($B$8:B153,Table14[[#This Row],[Address]])&gt;1,1,0)</f>
        <v>0</v>
      </c>
    </row>
    <row r="154" spans="1:16" x14ac:dyDescent="0.25">
      <c r="A154" s="3" t="s">
        <v>601</v>
      </c>
      <c r="B154" s="3" t="s">
        <v>602</v>
      </c>
      <c r="C154" s="13"/>
      <c r="D154" s="12" t="s">
        <v>343</v>
      </c>
      <c r="E154" s="12" t="s">
        <v>56</v>
      </c>
      <c r="F154" s="12">
        <v>30504</v>
      </c>
      <c r="G154" s="12" t="s">
        <v>1566</v>
      </c>
      <c r="H154" s="12" t="s">
        <v>56</v>
      </c>
      <c r="I154" s="2"/>
      <c r="J154" s="12" t="s">
        <v>50</v>
      </c>
      <c r="K154" s="12">
        <v>3.5</v>
      </c>
      <c r="L154" s="13">
        <v>21</v>
      </c>
      <c r="M154" s="13" t="s">
        <v>50</v>
      </c>
      <c r="N154" s="13" t="s">
        <v>51</v>
      </c>
      <c r="O154" s="30" t="str">
        <f>LEFT(Table14[[#This Row],[Phone]],3)</f>
        <v/>
      </c>
      <c r="P154" s="8">
        <f>IF(COUNTIF($B$8:B154,Table14[[#This Row],[Address]])&gt;1,1,0)</f>
        <v>0</v>
      </c>
    </row>
    <row r="155" spans="1:16" x14ac:dyDescent="0.25">
      <c r="A155" s="3" t="s">
        <v>603</v>
      </c>
      <c r="B155" s="3" t="s">
        <v>533</v>
      </c>
      <c r="C155" s="13" t="s">
        <v>604</v>
      </c>
      <c r="D155" s="12" t="s">
        <v>343</v>
      </c>
      <c r="E155" s="12" t="s">
        <v>56</v>
      </c>
      <c r="F155" s="12">
        <v>30501</v>
      </c>
      <c r="G155" s="12" t="s">
        <v>1566</v>
      </c>
      <c r="H155" s="12" t="s">
        <v>56</v>
      </c>
      <c r="I155" s="2"/>
      <c r="J155" s="12" t="s">
        <v>50</v>
      </c>
      <c r="K155" s="12">
        <v>3.5</v>
      </c>
      <c r="L155" s="13">
        <v>37</v>
      </c>
      <c r="M155" s="13" t="s">
        <v>50</v>
      </c>
      <c r="N155" s="13" t="s">
        <v>58</v>
      </c>
      <c r="O155" s="30" t="str">
        <f>LEFT(Table14[[#This Row],[Phone]],3)</f>
        <v>770</v>
      </c>
      <c r="P155" s="8">
        <f>IF(COUNTIF($B$8:B155,Table14[[#This Row],[Address]])&gt;1,1,0)</f>
        <v>1</v>
      </c>
    </row>
    <row r="156" spans="1:16" x14ac:dyDescent="0.25">
      <c r="A156" s="3" t="s">
        <v>605</v>
      </c>
      <c r="B156" s="3" t="s">
        <v>607</v>
      </c>
      <c r="C156" s="13" t="s">
        <v>606</v>
      </c>
      <c r="D156" s="12" t="s">
        <v>343</v>
      </c>
      <c r="E156" s="12" t="s">
        <v>56</v>
      </c>
      <c r="F156" s="12">
        <v>30506</v>
      </c>
      <c r="G156" s="12" t="s">
        <v>1566</v>
      </c>
      <c r="H156" s="12" t="s">
        <v>56</v>
      </c>
      <c r="I156" s="10" t="s">
        <v>608</v>
      </c>
      <c r="J156" s="12" t="s">
        <v>50</v>
      </c>
      <c r="K156" s="12">
        <v>3</v>
      </c>
      <c r="L156" s="13">
        <v>29</v>
      </c>
      <c r="M156" s="13" t="s">
        <v>57</v>
      </c>
      <c r="N156" s="13" t="s">
        <v>58</v>
      </c>
      <c r="O156" s="30" t="str">
        <f>LEFT(Table14[[#This Row],[Phone]],3)</f>
        <v>770</v>
      </c>
      <c r="P156" s="8">
        <f>IF(COUNTIF($B$8:B156,Table14[[#This Row],[Address]])&gt;1,1,0)</f>
        <v>0</v>
      </c>
    </row>
    <row r="157" spans="1:16" x14ac:dyDescent="0.25">
      <c r="A157" s="3" t="s">
        <v>609</v>
      </c>
      <c r="B157" s="3" t="s">
        <v>611</v>
      </c>
      <c r="C157" s="13" t="s">
        <v>610</v>
      </c>
      <c r="D157" s="12" t="s">
        <v>343</v>
      </c>
      <c r="E157" s="12" t="s">
        <v>56</v>
      </c>
      <c r="F157" s="12">
        <v>30504</v>
      </c>
      <c r="G157" s="12" t="s">
        <v>1566</v>
      </c>
      <c r="H157" s="12" t="s">
        <v>56</v>
      </c>
      <c r="I157" s="2"/>
      <c r="J157" s="12" t="s">
        <v>50</v>
      </c>
      <c r="K157" s="12">
        <v>4</v>
      </c>
      <c r="L157" s="13">
        <v>8</v>
      </c>
      <c r="M157" s="13" t="s">
        <v>50</v>
      </c>
      <c r="N157" s="13" t="s">
        <v>51</v>
      </c>
      <c r="O157" s="30" t="str">
        <f>LEFT(Table14[[#This Row],[Phone]],3)</f>
        <v>770</v>
      </c>
      <c r="P157" s="8">
        <f>IF(COUNTIF($B$8:B157,Table14[[#This Row],[Address]])&gt;1,1,0)</f>
        <v>0</v>
      </c>
    </row>
    <row r="158" spans="1:16" x14ac:dyDescent="0.25">
      <c r="A158" s="3" t="s">
        <v>223</v>
      </c>
      <c r="B158" s="3" t="s">
        <v>612</v>
      </c>
      <c r="C158" s="13" t="s">
        <v>613</v>
      </c>
      <c r="D158" s="12" t="s">
        <v>546</v>
      </c>
      <c r="E158" s="12" t="s">
        <v>56</v>
      </c>
      <c r="F158" s="12">
        <v>30517</v>
      </c>
      <c r="G158" s="12" t="s">
        <v>1566</v>
      </c>
      <c r="H158" s="12" t="s">
        <v>56</v>
      </c>
      <c r="I158" s="10" t="s">
        <v>224</v>
      </c>
      <c r="J158" s="12" t="s">
        <v>50</v>
      </c>
      <c r="K158" s="12">
        <v>3.5</v>
      </c>
      <c r="L158" s="13">
        <v>29</v>
      </c>
      <c r="M158" s="13" t="s">
        <v>50</v>
      </c>
      <c r="N158" s="13" t="s">
        <v>58</v>
      </c>
      <c r="O158" s="30" t="str">
        <f>LEFT(Table14[[#This Row],[Phone]],3)</f>
        <v>770</v>
      </c>
      <c r="P158" s="8">
        <f>IF(COUNTIF($B$8:B158,Table14[[#This Row],[Address]])&gt;1,1,0)</f>
        <v>0</v>
      </c>
    </row>
    <row r="159" spans="1:16" x14ac:dyDescent="0.25">
      <c r="A159" s="3" t="s">
        <v>614</v>
      </c>
      <c r="B159" s="3" t="s">
        <v>616</v>
      </c>
      <c r="C159" s="13" t="s">
        <v>615</v>
      </c>
      <c r="D159" s="12" t="s">
        <v>343</v>
      </c>
      <c r="E159" s="12" t="s">
        <v>56</v>
      </c>
      <c r="F159" s="12">
        <v>30506</v>
      </c>
      <c r="G159" s="12" t="s">
        <v>1566</v>
      </c>
      <c r="H159" s="12" t="s">
        <v>56</v>
      </c>
      <c r="I159" s="10" t="s">
        <v>311</v>
      </c>
      <c r="J159" s="12" t="s">
        <v>50</v>
      </c>
      <c r="K159" s="12">
        <v>4.5</v>
      </c>
      <c r="L159" s="13">
        <v>9</v>
      </c>
      <c r="M159" s="13" t="s">
        <v>57</v>
      </c>
      <c r="N159" s="13" t="s">
        <v>58</v>
      </c>
      <c r="O159" s="30" t="str">
        <f>LEFT(Table14[[#This Row],[Phone]],3)</f>
        <v>648</v>
      </c>
      <c r="P159" s="8">
        <f>IF(COUNTIF($B$8:B159,Table14[[#This Row],[Address]])&gt;1,1,0)</f>
        <v>0</v>
      </c>
    </row>
    <row r="160" spans="1:16" x14ac:dyDescent="0.25">
      <c r="A160" s="3" t="s">
        <v>617</v>
      </c>
      <c r="B160" s="3" t="s">
        <v>431</v>
      </c>
      <c r="C160" s="13" t="s">
        <v>618</v>
      </c>
      <c r="D160" s="12" t="s">
        <v>402</v>
      </c>
      <c r="E160" s="12" t="s">
        <v>56</v>
      </c>
      <c r="F160" s="12">
        <v>30542</v>
      </c>
      <c r="G160" s="12" t="s">
        <v>1566</v>
      </c>
      <c r="H160" s="12" t="s">
        <v>56</v>
      </c>
      <c r="I160" s="2"/>
      <c r="J160" s="12" t="s">
        <v>50</v>
      </c>
      <c r="K160" s="12">
        <v>4</v>
      </c>
      <c r="L160" s="13">
        <v>30</v>
      </c>
      <c r="M160" s="13" t="s">
        <v>50</v>
      </c>
      <c r="N160" s="13" t="s">
        <v>51</v>
      </c>
      <c r="O160" s="30" t="str">
        <f>LEFT(Table14[[#This Row],[Phone]],3)</f>
        <v>770</v>
      </c>
      <c r="P160" s="8">
        <f>IF(COUNTIF($B$8:B160,Table14[[#This Row],[Address]])&gt;1,1,0)</f>
        <v>1</v>
      </c>
    </row>
    <row r="161" spans="1:16" x14ac:dyDescent="0.25">
      <c r="A161" s="3" t="s">
        <v>619</v>
      </c>
      <c r="B161" s="3" t="s">
        <v>621</v>
      </c>
      <c r="C161" s="13" t="s">
        <v>620</v>
      </c>
      <c r="D161" s="12" t="s">
        <v>402</v>
      </c>
      <c r="E161" s="12"/>
      <c r="F161" s="12">
        <v>30542</v>
      </c>
      <c r="G161" s="12" t="s">
        <v>1566</v>
      </c>
      <c r="H161" s="12" t="s">
        <v>56</v>
      </c>
      <c r="I161" s="10" t="s">
        <v>622</v>
      </c>
      <c r="J161" s="12" t="s">
        <v>50</v>
      </c>
      <c r="K161" s="12">
        <v>3.5</v>
      </c>
      <c r="L161" s="13">
        <v>22</v>
      </c>
      <c r="M161" s="13" t="s">
        <v>50</v>
      </c>
      <c r="N161" s="13" t="s">
        <v>58</v>
      </c>
      <c r="O161" s="30" t="str">
        <f>LEFT(Table14[[#This Row],[Phone]],3)</f>
        <v>678</v>
      </c>
      <c r="P161" s="8">
        <f>IF(COUNTIF($B$8:B161,Table14[[#This Row],[Address]])&gt;1,1,0)</f>
        <v>0</v>
      </c>
    </row>
    <row r="162" spans="1:16" x14ac:dyDescent="0.25">
      <c r="A162" s="3" t="s">
        <v>623</v>
      </c>
      <c r="B162" s="3" t="s">
        <v>625</v>
      </c>
      <c r="C162" s="13" t="s">
        <v>626</v>
      </c>
      <c r="D162" s="12" t="s">
        <v>343</v>
      </c>
      <c r="E162" s="12" t="s">
        <v>56</v>
      </c>
      <c r="F162" s="12">
        <v>30501</v>
      </c>
      <c r="G162" s="12" t="s">
        <v>1566</v>
      </c>
      <c r="H162" s="12" t="s">
        <v>56</v>
      </c>
      <c r="I162" s="10" t="s">
        <v>624</v>
      </c>
      <c r="J162" s="12" t="s">
        <v>50</v>
      </c>
      <c r="K162" s="12">
        <v>3</v>
      </c>
      <c r="L162" s="13">
        <v>16</v>
      </c>
      <c r="M162" s="13" t="s">
        <v>50</v>
      </c>
      <c r="N162" s="13" t="s">
        <v>58</v>
      </c>
      <c r="O162" s="30" t="str">
        <f>LEFT(Table14[[#This Row],[Phone]],3)</f>
        <v>770</v>
      </c>
      <c r="P162" s="8">
        <f>IF(COUNTIF($B$8:B162,Table14[[#This Row],[Address]])&gt;1,1,0)</f>
        <v>0</v>
      </c>
    </row>
    <row r="163" spans="1:16" x14ac:dyDescent="0.25">
      <c r="A163" s="3" t="s">
        <v>535</v>
      </c>
      <c r="B163" s="3" t="s">
        <v>627</v>
      </c>
      <c r="C163" s="13" t="s">
        <v>628</v>
      </c>
      <c r="D163" s="12" t="s">
        <v>343</v>
      </c>
      <c r="E163" s="12" t="s">
        <v>56</v>
      </c>
      <c r="F163" s="12">
        <v>30501</v>
      </c>
      <c r="G163" s="12" t="s">
        <v>1566</v>
      </c>
      <c r="H163" s="12" t="s">
        <v>56</v>
      </c>
      <c r="I163" s="10" t="s">
        <v>536</v>
      </c>
      <c r="J163" s="12" t="s">
        <v>50</v>
      </c>
      <c r="K163" s="12">
        <v>2</v>
      </c>
      <c r="L163" s="13">
        <v>42</v>
      </c>
      <c r="M163" s="13" t="s">
        <v>50</v>
      </c>
      <c r="N163" s="13" t="s">
        <v>58</v>
      </c>
      <c r="O163" s="30" t="str">
        <f>LEFT(Table14[[#This Row],[Phone]],3)</f>
        <v>770</v>
      </c>
      <c r="P163" s="8">
        <f>IF(COUNTIF($B$8:B163,Table14[[#This Row],[Address]])&gt;1,1,0)</f>
        <v>0</v>
      </c>
    </row>
    <row r="164" spans="1:16" x14ac:dyDescent="0.25">
      <c r="A164" s="3" t="s">
        <v>629</v>
      </c>
      <c r="B164" s="3" t="s">
        <v>631</v>
      </c>
      <c r="C164" s="13" t="s">
        <v>630</v>
      </c>
      <c r="D164" s="12" t="s">
        <v>546</v>
      </c>
      <c r="E164" s="12" t="s">
        <v>56</v>
      </c>
      <c r="F164" s="12">
        <v>30517</v>
      </c>
      <c r="G164" s="12" t="s">
        <v>1566</v>
      </c>
      <c r="H164" s="12" t="s">
        <v>56</v>
      </c>
      <c r="I164" s="10" t="s">
        <v>632</v>
      </c>
      <c r="J164" s="12" t="s">
        <v>50</v>
      </c>
      <c r="K164" s="12">
        <v>3.5</v>
      </c>
      <c r="L164" s="13">
        <v>160</v>
      </c>
      <c r="M164" s="13" t="s">
        <v>57</v>
      </c>
      <c r="N164" s="13" t="s">
        <v>58</v>
      </c>
      <c r="O164" s="30" t="str">
        <f>LEFT(Table14[[#This Row],[Phone]],3)</f>
        <v>770</v>
      </c>
      <c r="P164" s="8">
        <f>IF(COUNTIF($B$8:B164,Table14[[#This Row],[Address]])&gt;1,1,0)</f>
        <v>0</v>
      </c>
    </row>
    <row r="165" spans="1:16" x14ac:dyDescent="0.25">
      <c r="A165" s="3" t="s">
        <v>633</v>
      </c>
      <c r="B165" s="3" t="s">
        <v>634</v>
      </c>
      <c r="C165" s="13" t="s">
        <v>635</v>
      </c>
      <c r="D165" s="12" t="s">
        <v>444</v>
      </c>
      <c r="E165" s="12" t="s">
        <v>56</v>
      </c>
      <c r="F165" s="12">
        <v>30518</v>
      </c>
      <c r="G165" s="12" t="s">
        <v>1566</v>
      </c>
      <c r="H165" s="12" t="s">
        <v>56</v>
      </c>
      <c r="I165" s="2"/>
      <c r="J165" s="12" t="s">
        <v>50</v>
      </c>
      <c r="K165" s="12">
        <v>4</v>
      </c>
      <c r="L165" s="13">
        <v>59</v>
      </c>
      <c r="M165" s="13" t="s">
        <v>50</v>
      </c>
      <c r="N165" s="13" t="s">
        <v>51</v>
      </c>
      <c r="O165" s="30" t="str">
        <f>LEFT(Table14[[#This Row],[Phone]],3)</f>
        <v>678</v>
      </c>
      <c r="P165" s="8">
        <f>IF(COUNTIF($B$8:B165,Table14[[#This Row],[Address]])&gt;1,1,0)</f>
        <v>0</v>
      </c>
    </row>
    <row r="166" spans="1:16" x14ac:dyDescent="0.25">
      <c r="A166" s="3" t="s">
        <v>636</v>
      </c>
      <c r="B166" s="3" t="s">
        <v>638</v>
      </c>
      <c r="C166" s="13" t="s">
        <v>637</v>
      </c>
      <c r="D166" s="12" t="s">
        <v>343</v>
      </c>
      <c r="E166" s="12" t="s">
        <v>56</v>
      </c>
      <c r="F166" s="12">
        <v>30501</v>
      </c>
      <c r="G166" s="12" t="s">
        <v>1566</v>
      </c>
      <c r="H166" s="12" t="s">
        <v>56</v>
      </c>
      <c r="I166" s="2"/>
      <c r="J166" s="12" t="s">
        <v>50</v>
      </c>
      <c r="K166" s="12">
        <v>2</v>
      </c>
      <c r="L166" s="13"/>
      <c r="M166" s="13" t="s">
        <v>50</v>
      </c>
      <c r="N166" s="13" t="s">
        <v>51</v>
      </c>
      <c r="O166" s="30" t="str">
        <f>LEFT(Table14[[#This Row],[Phone]],3)</f>
        <v>770</v>
      </c>
      <c r="P166" s="8">
        <f>IF(COUNTIF($B$8:B166,Table14[[#This Row],[Address]])&gt;1,1,0)</f>
        <v>0</v>
      </c>
    </row>
    <row r="167" spans="1:16" x14ac:dyDescent="0.25">
      <c r="A167" s="3" t="s">
        <v>639</v>
      </c>
      <c r="B167" s="3" t="s">
        <v>641</v>
      </c>
      <c r="C167" s="13" t="s">
        <v>642</v>
      </c>
      <c r="D167" s="12" t="s">
        <v>444</v>
      </c>
      <c r="E167" s="12" t="s">
        <v>56</v>
      </c>
      <c r="F167" s="12">
        <v>30518</v>
      </c>
      <c r="G167" s="12" t="s">
        <v>1566</v>
      </c>
      <c r="H167" s="12" t="s">
        <v>56</v>
      </c>
      <c r="I167" s="10" t="s">
        <v>640</v>
      </c>
      <c r="J167" s="12" t="s">
        <v>50</v>
      </c>
      <c r="K167" s="12">
        <v>2.5</v>
      </c>
      <c r="L167" s="13">
        <v>25</v>
      </c>
      <c r="M167" s="13" t="s">
        <v>57</v>
      </c>
      <c r="N167" s="13" t="s">
        <v>58</v>
      </c>
      <c r="O167" s="30" t="str">
        <f>LEFT(Table14[[#This Row],[Phone]],3)</f>
        <v>770</v>
      </c>
      <c r="P167" s="8">
        <f>IF(COUNTIF($B$8:B167,Table14[[#This Row],[Address]])&gt;1,1,0)</f>
        <v>0</v>
      </c>
    </row>
    <row r="168" spans="1:16" x14ac:dyDescent="0.25">
      <c r="A168" s="3" t="s">
        <v>257</v>
      </c>
      <c r="B168" s="3" t="s">
        <v>643</v>
      </c>
      <c r="C168" s="13" t="s">
        <v>644</v>
      </c>
      <c r="D168" s="12" t="s">
        <v>432</v>
      </c>
      <c r="E168" s="12" t="s">
        <v>56</v>
      </c>
      <c r="F168" s="12">
        <v>30501</v>
      </c>
      <c r="G168" s="12" t="s">
        <v>1566</v>
      </c>
      <c r="H168" s="12" t="s">
        <v>56</v>
      </c>
      <c r="I168" s="10" t="s">
        <v>258</v>
      </c>
      <c r="J168" s="12" t="s">
        <v>50</v>
      </c>
      <c r="K168" s="12">
        <v>2</v>
      </c>
      <c r="L168" s="13">
        <v>17</v>
      </c>
      <c r="M168" s="13" t="s">
        <v>50</v>
      </c>
      <c r="N168" s="13" t="s">
        <v>51</v>
      </c>
      <c r="O168" s="30" t="str">
        <f>LEFT(Table14[[#This Row],[Phone]],3)</f>
        <v>770</v>
      </c>
      <c r="P168" s="8">
        <f>IF(COUNTIF($B$8:B168,Table14[[#This Row],[Address]])&gt;1,1,0)</f>
        <v>0</v>
      </c>
    </row>
    <row r="169" spans="1:16" x14ac:dyDescent="0.25">
      <c r="A169" s="3" t="s">
        <v>645</v>
      </c>
      <c r="B169" s="3" t="s">
        <v>647</v>
      </c>
      <c r="C169" s="13" t="s">
        <v>646</v>
      </c>
      <c r="D169" s="12" t="s">
        <v>402</v>
      </c>
      <c r="E169" s="12" t="s">
        <v>56</v>
      </c>
      <c r="F169" s="12">
        <v>30542</v>
      </c>
      <c r="G169" s="12" t="s">
        <v>1566</v>
      </c>
      <c r="H169" s="12" t="s">
        <v>56</v>
      </c>
      <c r="I169" s="2"/>
      <c r="J169" s="12" t="s">
        <v>50</v>
      </c>
      <c r="K169" s="12">
        <v>2.5</v>
      </c>
      <c r="L169" s="13">
        <v>25</v>
      </c>
      <c r="M169" s="13" t="s">
        <v>50</v>
      </c>
      <c r="N169" s="13" t="s">
        <v>58</v>
      </c>
      <c r="O169" s="30" t="str">
        <f>LEFT(Table14[[#This Row],[Phone]],3)</f>
        <v>770</v>
      </c>
      <c r="P169" s="8">
        <f>IF(COUNTIF($B$8:B169,Table14[[#This Row],[Address]])&gt;1,1,0)</f>
        <v>0</v>
      </c>
    </row>
    <row r="170" spans="1:16" x14ac:dyDescent="0.25">
      <c r="A170" s="3" t="s">
        <v>648</v>
      </c>
      <c r="B170" s="3" t="s">
        <v>650</v>
      </c>
      <c r="C170" s="13" t="s">
        <v>651</v>
      </c>
      <c r="D170" s="12" t="s">
        <v>444</v>
      </c>
      <c r="E170" s="12" t="s">
        <v>56</v>
      </c>
      <c r="F170" s="12">
        <v>30518</v>
      </c>
      <c r="G170" s="12" t="s">
        <v>1566</v>
      </c>
      <c r="H170" s="12" t="s">
        <v>56</v>
      </c>
      <c r="I170" s="10" t="s">
        <v>649</v>
      </c>
      <c r="J170" s="12" t="s">
        <v>50</v>
      </c>
      <c r="K170" s="12">
        <v>2.5</v>
      </c>
      <c r="L170" s="13">
        <v>64</v>
      </c>
      <c r="M170" s="13" t="s">
        <v>50</v>
      </c>
      <c r="N170" s="13" t="s">
        <v>51</v>
      </c>
      <c r="O170" s="30" t="str">
        <f>LEFT(Table14[[#This Row],[Phone]],3)</f>
        <v>770</v>
      </c>
      <c r="P170" s="8">
        <f>IF(COUNTIF($B$8:B170,Table14[[#This Row],[Address]])&gt;1,1,0)</f>
        <v>0</v>
      </c>
    </row>
    <row r="171" spans="1:16" x14ac:dyDescent="0.25">
      <c r="A171" s="3" t="s">
        <v>652</v>
      </c>
      <c r="B171" s="3" t="s">
        <v>653</v>
      </c>
      <c r="C171" s="13"/>
      <c r="D171" s="12" t="s">
        <v>444</v>
      </c>
      <c r="E171" s="12" t="s">
        <v>56</v>
      </c>
      <c r="F171" s="12">
        <v>30518</v>
      </c>
      <c r="G171" s="12" t="s">
        <v>1566</v>
      </c>
      <c r="H171" s="12" t="s">
        <v>56</v>
      </c>
      <c r="I171" s="10" t="s">
        <v>654</v>
      </c>
      <c r="J171" s="12" t="s">
        <v>50</v>
      </c>
      <c r="K171" s="12">
        <v>2.5</v>
      </c>
      <c r="L171" s="13">
        <v>26</v>
      </c>
      <c r="M171" s="13" t="s">
        <v>57</v>
      </c>
      <c r="N171" s="13" t="s">
        <v>58</v>
      </c>
      <c r="O171" s="30" t="str">
        <f>LEFT(Table14[[#This Row],[Phone]],3)</f>
        <v/>
      </c>
      <c r="P171" s="8">
        <f>IF(COUNTIF($B$8:B171,Table14[[#This Row],[Address]])&gt;1,1,0)</f>
        <v>0</v>
      </c>
    </row>
    <row r="172" spans="1:16" x14ac:dyDescent="0.25">
      <c r="A172" s="3" t="s">
        <v>655</v>
      </c>
      <c r="B172" s="3" t="s">
        <v>657</v>
      </c>
      <c r="C172" s="13" t="s">
        <v>658</v>
      </c>
      <c r="D172" s="12" t="s">
        <v>343</v>
      </c>
      <c r="E172" s="12" t="s">
        <v>56</v>
      </c>
      <c r="F172" s="12">
        <v>30501</v>
      </c>
      <c r="G172" s="12" t="s">
        <v>1566</v>
      </c>
      <c r="H172" s="12" t="s">
        <v>56</v>
      </c>
      <c r="I172" s="10" t="s">
        <v>656</v>
      </c>
      <c r="J172" s="12" t="s">
        <v>50</v>
      </c>
      <c r="K172" s="12">
        <v>2.5</v>
      </c>
      <c r="L172" s="13">
        <v>18</v>
      </c>
      <c r="M172" s="13" t="s">
        <v>50</v>
      </c>
      <c r="N172" s="13" t="s">
        <v>51</v>
      </c>
      <c r="O172" s="30" t="str">
        <f>LEFT(Table14[[#This Row],[Phone]],3)</f>
        <v>770</v>
      </c>
      <c r="P172" s="8">
        <f>IF(COUNTIF($B$8:B172,Table14[[#This Row],[Address]])&gt;1,1,0)</f>
        <v>0</v>
      </c>
    </row>
    <row r="173" spans="1:16" x14ac:dyDescent="0.25">
      <c r="A173" s="3" t="s">
        <v>645</v>
      </c>
      <c r="B173" s="3" t="s">
        <v>602</v>
      </c>
      <c r="C173" s="13" t="s">
        <v>660</v>
      </c>
      <c r="D173" s="12" t="s">
        <v>343</v>
      </c>
      <c r="E173" s="12" t="s">
        <v>56</v>
      </c>
      <c r="F173" s="12">
        <v>30504</v>
      </c>
      <c r="G173" s="12" t="s">
        <v>1566</v>
      </c>
      <c r="H173" s="12" t="s">
        <v>56</v>
      </c>
      <c r="I173" s="10" t="s">
        <v>659</v>
      </c>
      <c r="J173" s="12" t="s">
        <v>50</v>
      </c>
      <c r="K173" s="12">
        <v>2.5</v>
      </c>
      <c r="L173" s="13">
        <v>38</v>
      </c>
      <c r="M173" s="13" t="s">
        <v>50</v>
      </c>
      <c r="N173" s="13" t="s">
        <v>58</v>
      </c>
      <c r="O173" s="30" t="str">
        <f>LEFT(Table14[[#This Row],[Phone]],3)</f>
        <v>770</v>
      </c>
      <c r="P173" s="8">
        <f>IF(COUNTIF($B$8:B173,Table14[[#This Row],[Address]])&gt;1,1,0)</f>
        <v>1</v>
      </c>
    </row>
    <row r="174" spans="1:16" x14ac:dyDescent="0.25">
      <c r="A174" s="3" t="s">
        <v>223</v>
      </c>
      <c r="B174" s="3" t="s">
        <v>661</v>
      </c>
      <c r="C174" s="13" t="s">
        <v>663</v>
      </c>
      <c r="D174" s="12" t="s">
        <v>662</v>
      </c>
      <c r="E174" s="12" t="s">
        <v>56</v>
      </c>
      <c r="F174" s="12">
        <v>30512</v>
      </c>
      <c r="G174" s="12" t="s">
        <v>1566</v>
      </c>
      <c r="H174" s="12" t="s">
        <v>56</v>
      </c>
      <c r="I174" s="2"/>
      <c r="J174" s="12" t="s">
        <v>57</v>
      </c>
      <c r="K174" s="12">
        <v>4</v>
      </c>
      <c r="L174" s="13">
        <v>21</v>
      </c>
      <c r="M174" s="13" t="s">
        <v>50</v>
      </c>
      <c r="N174" s="13" t="s">
        <v>58</v>
      </c>
      <c r="O174" s="30" t="str">
        <f>LEFT(Table14[[#This Row],[Phone]],3)</f>
        <v>706</v>
      </c>
      <c r="P174" s="8">
        <f>IF(COUNTIF($B$8:B174,Table14[[#This Row],[Address]])&gt;1,1,0)</f>
        <v>0</v>
      </c>
    </row>
    <row r="175" spans="1:16" x14ac:dyDescent="0.25">
      <c r="A175" s="3" t="s">
        <v>664</v>
      </c>
      <c r="B175" s="3" t="s">
        <v>666</v>
      </c>
      <c r="C175" s="13" t="s">
        <v>665</v>
      </c>
      <c r="D175" s="12" t="s">
        <v>667</v>
      </c>
      <c r="E175" s="12" t="s">
        <v>56</v>
      </c>
      <c r="F175" s="12">
        <v>30546</v>
      </c>
      <c r="G175" s="12" t="s">
        <v>1566</v>
      </c>
      <c r="H175" s="12" t="s">
        <v>56</v>
      </c>
      <c r="I175" s="10" t="s">
        <v>668</v>
      </c>
      <c r="J175" s="12" t="s">
        <v>50</v>
      </c>
      <c r="K175" s="12">
        <v>5</v>
      </c>
      <c r="L175" s="13">
        <v>100</v>
      </c>
      <c r="M175" s="13" t="s">
        <v>57</v>
      </c>
      <c r="N175" s="13" t="s">
        <v>51</v>
      </c>
      <c r="O175" s="30" t="str">
        <f>LEFT(Table14[[#This Row],[Phone]],3)</f>
        <v>706</v>
      </c>
      <c r="P175" s="8">
        <f>IF(COUNTIF($B$8:B175,Table14[[#This Row],[Address]])&gt;1,1,0)</f>
        <v>0</v>
      </c>
    </row>
    <row r="176" spans="1:16" x14ac:dyDescent="0.25">
      <c r="A176" s="3" t="s">
        <v>669</v>
      </c>
      <c r="B176" s="3" t="s">
        <v>671</v>
      </c>
      <c r="C176" s="13" t="s">
        <v>670</v>
      </c>
      <c r="D176" s="12" t="s">
        <v>667</v>
      </c>
      <c r="E176" s="12" t="s">
        <v>56</v>
      </c>
      <c r="F176" s="12">
        <v>30546</v>
      </c>
      <c r="G176" s="12" t="s">
        <v>1566</v>
      </c>
      <c r="H176" s="12" t="s">
        <v>56</v>
      </c>
      <c r="I176" s="2"/>
      <c r="J176" s="12" t="s">
        <v>50</v>
      </c>
      <c r="K176" s="12">
        <v>4</v>
      </c>
      <c r="L176" s="13">
        <v>51</v>
      </c>
      <c r="M176" s="13" t="s">
        <v>57</v>
      </c>
      <c r="N176" s="13" t="s">
        <v>58</v>
      </c>
      <c r="O176" s="30" t="str">
        <f>LEFT(Table14[[#This Row],[Phone]],3)</f>
        <v>706</v>
      </c>
      <c r="P176" s="8">
        <f>IF(COUNTIF($B$8:B176,Table14[[#This Row],[Address]])&gt;1,1,0)</f>
        <v>0</v>
      </c>
    </row>
    <row r="177" spans="1:16" x14ac:dyDescent="0.25">
      <c r="A177" s="3" t="s">
        <v>672</v>
      </c>
      <c r="B177" s="3" t="s">
        <v>673</v>
      </c>
      <c r="C177" s="13" t="s">
        <v>674</v>
      </c>
      <c r="D177" s="12" t="s">
        <v>667</v>
      </c>
      <c r="E177" s="12" t="s">
        <v>56</v>
      </c>
      <c r="F177" s="12">
        <v>30546</v>
      </c>
      <c r="G177" s="12" t="s">
        <v>1566</v>
      </c>
      <c r="H177" s="12" t="s">
        <v>56</v>
      </c>
      <c r="I177" s="10" t="s">
        <v>675</v>
      </c>
      <c r="J177" s="12" t="s">
        <v>50</v>
      </c>
      <c r="K177" s="12">
        <v>4</v>
      </c>
      <c r="L177" s="13">
        <v>88</v>
      </c>
      <c r="M177" s="13" t="s">
        <v>57</v>
      </c>
      <c r="N177" s="13" t="s">
        <v>58</v>
      </c>
      <c r="O177" s="30" t="str">
        <f>LEFT(Table14[[#This Row],[Phone]],3)</f>
        <v>706</v>
      </c>
      <c r="P177" s="8">
        <f>IF(COUNTIF($B$8:B177,Table14[[#This Row],[Address]])&gt;1,1,0)</f>
        <v>0</v>
      </c>
    </row>
    <row r="178" spans="1:16" x14ac:dyDescent="0.25">
      <c r="A178" s="3" t="s">
        <v>676</v>
      </c>
      <c r="B178" s="3" t="s">
        <v>678</v>
      </c>
      <c r="C178" s="13" t="s">
        <v>679</v>
      </c>
      <c r="D178" s="12" t="s">
        <v>667</v>
      </c>
      <c r="E178" s="12" t="s">
        <v>56</v>
      </c>
      <c r="F178" s="12">
        <v>30546</v>
      </c>
      <c r="G178" s="12" t="s">
        <v>1566</v>
      </c>
      <c r="H178" s="12" t="s">
        <v>56</v>
      </c>
      <c r="I178" s="10" t="s">
        <v>677</v>
      </c>
      <c r="J178" s="12" t="s">
        <v>50</v>
      </c>
      <c r="K178" s="12">
        <v>3.5</v>
      </c>
      <c r="L178" s="13">
        <v>56</v>
      </c>
      <c r="M178" s="13" t="s">
        <v>57</v>
      </c>
      <c r="N178" s="13" t="s">
        <v>58</v>
      </c>
      <c r="O178" s="30" t="str">
        <f>LEFT(Table14[[#This Row],[Phone]],3)</f>
        <v>706</v>
      </c>
      <c r="P178" s="8">
        <f>IF(COUNTIF($B$8:B178,Table14[[#This Row],[Address]])&gt;1,1,0)</f>
        <v>0</v>
      </c>
    </row>
    <row r="179" spans="1:16" x14ac:dyDescent="0.25">
      <c r="A179" s="3" t="s">
        <v>680</v>
      </c>
      <c r="B179" s="3" t="s">
        <v>682</v>
      </c>
      <c r="C179" s="13" t="s">
        <v>681</v>
      </c>
      <c r="D179" s="12" t="s">
        <v>667</v>
      </c>
      <c r="E179" s="12" t="s">
        <v>56</v>
      </c>
      <c r="F179" s="12">
        <v>30546</v>
      </c>
      <c r="G179" s="12" t="s">
        <v>1566</v>
      </c>
      <c r="H179" s="12" t="s">
        <v>56</v>
      </c>
      <c r="I179" s="2"/>
      <c r="J179" s="12" t="s">
        <v>50</v>
      </c>
      <c r="K179" s="12">
        <v>3.5</v>
      </c>
      <c r="L179" s="13">
        <v>37</v>
      </c>
      <c r="M179" s="13" t="s">
        <v>57</v>
      </c>
      <c r="N179" s="13" t="s">
        <v>58</v>
      </c>
      <c r="O179" s="30" t="str">
        <f>LEFT(Table14[[#This Row],[Phone]],3)</f>
        <v>828</v>
      </c>
      <c r="P179" s="8">
        <f>IF(COUNTIF($B$8:B179,Table14[[#This Row],[Address]])&gt;1,1,0)</f>
        <v>0</v>
      </c>
    </row>
    <row r="180" spans="1:16" x14ac:dyDescent="0.25">
      <c r="A180" s="3" t="s">
        <v>683</v>
      </c>
      <c r="B180" s="3" t="s">
        <v>685</v>
      </c>
      <c r="C180" s="13" t="s">
        <v>684</v>
      </c>
      <c r="D180" s="12" t="s">
        <v>667</v>
      </c>
      <c r="E180" s="12" t="s">
        <v>56</v>
      </c>
      <c r="F180" s="12">
        <v>30546</v>
      </c>
      <c r="G180" s="12" t="s">
        <v>1566</v>
      </c>
      <c r="H180" s="12" t="s">
        <v>56</v>
      </c>
      <c r="I180" s="2"/>
      <c r="J180" s="12" t="s">
        <v>50</v>
      </c>
      <c r="K180" s="12">
        <v>3.5</v>
      </c>
      <c r="L180" s="13">
        <v>31</v>
      </c>
      <c r="M180" s="13" t="s">
        <v>50</v>
      </c>
      <c r="N180" s="13" t="s">
        <v>58</v>
      </c>
      <c r="O180" s="30" t="str">
        <f>LEFT(Table14[[#This Row],[Phone]],3)</f>
        <v>706</v>
      </c>
      <c r="P180" s="8">
        <f>IF(COUNTIF($B$8:B180,Table14[[#This Row],[Address]])&gt;1,1,0)</f>
        <v>0</v>
      </c>
    </row>
    <row r="181" spans="1:16" x14ac:dyDescent="0.25">
      <c r="A181" s="3" t="s">
        <v>686</v>
      </c>
      <c r="B181" s="3" t="s">
        <v>688</v>
      </c>
      <c r="C181" s="13" t="s">
        <v>687</v>
      </c>
      <c r="D181" s="12" t="s">
        <v>667</v>
      </c>
      <c r="E181" s="12" t="s">
        <v>56</v>
      </c>
      <c r="F181" s="12">
        <v>30546</v>
      </c>
      <c r="G181" s="12" t="s">
        <v>1566</v>
      </c>
      <c r="H181" s="12" t="s">
        <v>56</v>
      </c>
      <c r="I181" s="10" t="s">
        <v>689</v>
      </c>
      <c r="J181" s="12" t="s">
        <v>50</v>
      </c>
      <c r="K181" s="12">
        <v>3</v>
      </c>
      <c r="L181" s="13">
        <v>29</v>
      </c>
      <c r="M181" s="13" t="s">
        <v>50</v>
      </c>
      <c r="N181" s="13" t="s">
        <v>51</v>
      </c>
      <c r="O181" s="30" t="str">
        <f>LEFT(Table14[[#This Row],[Phone]],3)</f>
        <v>706</v>
      </c>
      <c r="P181" s="8">
        <f>IF(COUNTIF($B$8:B181,Table14[[#This Row],[Address]])&gt;1,1,0)</f>
        <v>0</v>
      </c>
    </row>
    <row r="182" spans="1:16" x14ac:dyDescent="0.25">
      <c r="A182" s="3" t="s">
        <v>690</v>
      </c>
      <c r="B182" s="3" t="s">
        <v>692</v>
      </c>
      <c r="C182" s="13" t="s">
        <v>691</v>
      </c>
      <c r="D182" s="12" t="s">
        <v>667</v>
      </c>
      <c r="E182" s="12" t="s">
        <v>56</v>
      </c>
      <c r="F182" s="12">
        <v>30546</v>
      </c>
      <c r="G182" s="12" t="s">
        <v>1566</v>
      </c>
      <c r="H182" s="12" t="s">
        <v>56</v>
      </c>
      <c r="I182" s="2"/>
      <c r="J182" s="12" t="s">
        <v>50</v>
      </c>
      <c r="K182" s="12">
        <v>3</v>
      </c>
      <c r="L182" s="13">
        <v>27</v>
      </c>
      <c r="M182" s="13" t="s">
        <v>57</v>
      </c>
      <c r="N182" s="13" t="s">
        <v>58</v>
      </c>
      <c r="O182" s="30" t="str">
        <f>LEFT(Table14[[#This Row],[Phone]],3)</f>
        <v>706</v>
      </c>
      <c r="P182" s="8">
        <f>IF(COUNTIF($B$8:B182,Table14[[#This Row],[Address]])&gt;1,1,0)</f>
        <v>0</v>
      </c>
    </row>
    <row r="183" spans="1:16" x14ac:dyDescent="0.25">
      <c r="A183" s="3" t="s">
        <v>693</v>
      </c>
      <c r="B183" s="3" t="s">
        <v>695</v>
      </c>
      <c r="C183" s="13" t="s">
        <v>694</v>
      </c>
      <c r="D183" s="12" t="s">
        <v>696</v>
      </c>
      <c r="E183" s="12" t="s">
        <v>56</v>
      </c>
      <c r="F183" s="12">
        <v>30582</v>
      </c>
      <c r="G183" s="12" t="s">
        <v>1566</v>
      </c>
      <c r="H183" s="12" t="s">
        <v>56</v>
      </c>
      <c r="I183" s="10" t="s">
        <v>697</v>
      </c>
      <c r="J183" s="12" t="s">
        <v>50</v>
      </c>
      <c r="K183" s="12">
        <v>4</v>
      </c>
      <c r="L183" s="13">
        <v>115</v>
      </c>
      <c r="M183" s="13" t="s">
        <v>57</v>
      </c>
      <c r="N183" s="13" t="s">
        <v>51</v>
      </c>
      <c r="O183" s="30" t="str">
        <f>LEFT(Table14[[#This Row],[Phone]],3)</f>
        <v>706</v>
      </c>
      <c r="P183" s="8">
        <f>IF(COUNTIF($B$8:B183,Table14[[#This Row],[Address]])&gt;1,1,0)</f>
        <v>0</v>
      </c>
    </row>
    <row r="184" spans="1:16" x14ac:dyDescent="0.25">
      <c r="A184" s="3" t="s">
        <v>698</v>
      </c>
      <c r="B184" s="3" t="s">
        <v>700</v>
      </c>
      <c r="C184" s="13" t="s">
        <v>699</v>
      </c>
      <c r="D184" s="12" t="s">
        <v>696</v>
      </c>
      <c r="E184" s="12" t="s">
        <v>56</v>
      </c>
      <c r="F184" s="12">
        <v>30582</v>
      </c>
      <c r="G184" s="12" t="s">
        <v>1566</v>
      </c>
      <c r="H184" s="12" t="s">
        <v>56</v>
      </c>
      <c r="I184" s="10" t="s">
        <v>701</v>
      </c>
      <c r="J184" s="12" t="s">
        <v>50</v>
      </c>
      <c r="K184" s="12">
        <v>4.5</v>
      </c>
      <c r="L184" s="13">
        <v>91</v>
      </c>
      <c r="M184" s="13" t="s">
        <v>57</v>
      </c>
      <c r="N184" s="13" t="s">
        <v>51</v>
      </c>
      <c r="O184" s="30" t="str">
        <f>LEFT(Table14[[#This Row],[Phone]],3)</f>
        <v>706</v>
      </c>
      <c r="P184" s="8">
        <f>IF(COUNTIF($B$8:B184,Table14[[#This Row],[Address]])&gt;1,1,0)</f>
        <v>0</v>
      </c>
    </row>
    <row r="185" spans="1:16" x14ac:dyDescent="0.25">
      <c r="A185" s="3" t="s">
        <v>702</v>
      </c>
      <c r="B185" s="3" t="s">
        <v>704</v>
      </c>
      <c r="C185" s="13" t="s">
        <v>705</v>
      </c>
      <c r="D185" s="12" t="s">
        <v>696</v>
      </c>
      <c r="E185" s="12" t="s">
        <v>56</v>
      </c>
      <c r="F185" s="12">
        <v>30582</v>
      </c>
      <c r="G185" s="12" t="s">
        <v>1566</v>
      </c>
      <c r="H185" s="12" t="s">
        <v>56</v>
      </c>
      <c r="I185" s="10" t="s">
        <v>703</v>
      </c>
      <c r="J185" s="12" t="s">
        <v>50</v>
      </c>
      <c r="K185" s="12">
        <v>2.5</v>
      </c>
      <c r="L185" s="13">
        <v>36</v>
      </c>
      <c r="M185" s="13" t="s">
        <v>57</v>
      </c>
      <c r="N185" s="13" t="s">
        <v>58</v>
      </c>
      <c r="O185" s="30" t="str">
        <f>LEFT(Table14[[#This Row],[Phone]],3)</f>
        <v>706</v>
      </c>
      <c r="P185" s="8">
        <f>IF(COUNTIF($B$8:B185,Table14[[#This Row],[Address]])&gt;1,1,0)</f>
        <v>0</v>
      </c>
    </row>
    <row r="186" spans="1:16" x14ac:dyDescent="0.25">
      <c r="A186" s="3" t="s">
        <v>706</v>
      </c>
      <c r="B186" s="3" t="s">
        <v>708</v>
      </c>
      <c r="C186" s="13" t="s">
        <v>707</v>
      </c>
      <c r="D186" s="12" t="s">
        <v>696</v>
      </c>
      <c r="E186" s="12" t="s">
        <v>56</v>
      </c>
      <c r="F186" s="12">
        <v>30582</v>
      </c>
      <c r="G186" s="12" t="s">
        <v>1566</v>
      </c>
      <c r="H186" s="12" t="s">
        <v>56</v>
      </c>
      <c r="I186" s="10" t="s">
        <v>709</v>
      </c>
      <c r="J186" s="12" t="s">
        <v>50</v>
      </c>
      <c r="K186" s="12">
        <v>4</v>
      </c>
      <c r="L186" s="13">
        <v>65</v>
      </c>
      <c r="M186" s="13" t="s">
        <v>50</v>
      </c>
      <c r="N186" s="13" t="s">
        <v>51</v>
      </c>
      <c r="O186" s="30" t="str">
        <f>LEFT(Table14[[#This Row],[Phone]],3)</f>
        <v>706</v>
      </c>
      <c r="P186" s="8">
        <f>IF(COUNTIF($B$8:B186,Table14[[#This Row],[Address]])&gt;1,1,0)</f>
        <v>0</v>
      </c>
    </row>
    <row r="187" spans="1:16" x14ac:dyDescent="0.25">
      <c r="A187" s="3" t="s">
        <v>710</v>
      </c>
      <c r="B187" s="3" t="s">
        <v>712</v>
      </c>
      <c r="C187" s="13" t="s">
        <v>714</v>
      </c>
      <c r="D187" s="12" t="s">
        <v>713</v>
      </c>
      <c r="E187" s="12" t="s">
        <v>56</v>
      </c>
      <c r="F187" s="12">
        <v>30577</v>
      </c>
      <c r="G187" s="12" t="s">
        <v>1566</v>
      </c>
      <c r="H187" s="12" t="s">
        <v>56</v>
      </c>
      <c r="I187" s="10" t="s">
        <v>711</v>
      </c>
      <c r="J187" s="12" t="s">
        <v>50</v>
      </c>
      <c r="K187" s="12">
        <v>4.5</v>
      </c>
      <c r="L187" s="13">
        <v>13</v>
      </c>
      <c r="M187" s="13" t="s">
        <v>50</v>
      </c>
      <c r="N187" s="13" t="s">
        <v>58</v>
      </c>
      <c r="O187" s="30" t="str">
        <f>LEFT(Table14[[#This Row],[Phone]],3)</f>
        <v>706</v>
      </c>
      <c r="P187" s="8">
        <f>IF(COUNTIF($B$8:B187,Table14[[#This Row],[Address]])&gt;1,1,0)</f>
        <v>0</v>
      </c>
    </row>
    <row r="188" spans="1:16" x14ac:dyDescent="0.25">
      <c r="A188" s="3" t="s">
        <v>715</v>
      </c>
      <c r="B188" s="3" t="s">
        <v>718</v>
      </c>
      <c r="C188" s="13" t="s">
        <v>717</v>
      </c>
      <c r="D188" s="12" t="s">
        <v>719</v>
      </c>
      <c r="E188" s="12" t="s">
        <v>56</v>
      </c>
      <c r="F188" s="12">
        <v>30573</v>
      </c>
      <c r="G188" s="12" t="s">
        <v>1566</v>
      </c>
      <c r="H188" s="12" t="s">
        <v>56</v>
      </c>
      <c r="I188" s="10" t="s">
        <v>716</v>
      </c>
      <c r="J188" s="12" t="s">
        <v>50</v>
      </c>
      <c r="K188" s="12">
        <v>5</v>
      </c>
      <c r="L188" s="13">
        <v>20</v>
      </c>
      <c r="M188" s="13" t="s">
        <v>57</v>
      </c>
      <c r="N188" s="13" t="s">
        <v>51</v>
      </c>
      <c r="O188" s="30" t="str">
        <f>LEFT(Table14[[#This Row],[Phone]],3)</f>
        <v>706</v>
      </c>
      <c r="P188" s="8">
        <f>IF(COUNTIF($B$8:B188,Table14[[#This Row],[Address]])&gt;1,1,0)</f>
        <v>0</v>
      </c>
    </row>
    <row r="189" spans="1:16" x14ac:dyDescent="0.25">
      <c r="A189" s="3" t="s">
        <v>720</v>
      </c>
      <c r="B189" s="3" t="s">
        <v>722</v>
      </c>
      <c r="C189" s="13" t="s">
        <v>723</v>
      </c>
      <c r="D189" s="12" t="s">
        <v>713</v>
      </c>
      <c r="E189" s="12" t="s">
        <v>56</v>
      </c>
      <c r="F189" s="12">
        <v>30577</v>
      </c>
      <c r="G189" s="12" t="s">
        <v>1566</v>
      </c>
      <c r="H189" s="12" t="s">
        <v>56</v>
      </c>
      <c r="I189" s="10" t="s">
        <v>721</v>
      </c>
      <c r="J189" s="12" t="s">
        <v>50</v>
      </c>
      <c r="K189" s="12">
        <v>3.5</v>
      </c>
      <c r="L189" s="13">
        <v>28</v>
      </c>
      <c r="M189" s="13" t="s">
        <v>50</v>
      </c>
      <c r="N189" s="13" t="s">
        <v>58</v>
      </c>
      <c r="O189" s="30" t="str">
        <f>LEFT(Table14[[#This Row],[Phone]],3)</f>
        <v>706</v>
      </c>
      <c r="P189" s="8">
        <f>IF(COUNTIF($B$8:B189,Table14[[#This Row],[Address]])&gt;1,1,0)</f>
        <v>0</v>
      </c>
    </row>
    <row r="190" spans="1:16" x14ac:dyDescent="0.25">
      <c r="A190" s="3" t="s">
        <v>724</v>
      </c>
      <c r="B190" s="3" t="s">
        <v>726</v>
      </c>
      <c r="C190" s="13" t="s">
        <v>725</v>
      </c>
      <c r="D190" s="12" t="s">
        <v>727</v>
      </c>
      <c r="E190" s="12" t="s">
        <v>56</v>
      </c>
      <c r="F190" s="12">
        <v>30553</v>
      </c>
      <c r="G190" s="12" t="s">
        <v>1566</v>
      </c>
      <c r="H190" s="12" t="s">
        <v>56</v>
      </c>
      <c r="I190" s="2"/>
      <c r="J190" s="12" t="s">
        <v>50</v>
      </c>
      <c r="K190" s="12">
        <v>4.5</v>
      </c>
      <c r="L190" s="13">
        <v>30</v>
      </c>
      <c r="M190" s="13" t="s">
        <v>50</v>
      </c>
      <c r="N190" s="13" t="s">
        <v>51</v>
      </c>
      <c r="O190" s="30" t="str">
        <f>LEFT(Table14[[#This Row],[Phone]],3)</f>
        <v>706</v>
      </c>
      <c r="P190" s="8">
        <f>IF(COUNTIF($B$8:B190,Table14[[#This Row],[Address]])&gt;1,1,0)</f>
        <v>0</v>
      </c>
    </row>
    <row r="191" spans="1:16" x14ac:dyDescent="0.25">
      <c r="A191" s="3" t="s">
        <v>728</v>
      </c>
      <c r="B191" s="3" t="s">
        <v>730</v>
      </c>
      <c r="C191" s="13" t="s">
        <v>731</v>
      </c>
      <c r="D191" s="12" t="s">
        <v>222</v>
      </c>
      <c r="E191" s="12" t="s">
        <v>56</v>
      </c>
      <c r="F191" s="12">
        <v>30531</v>
      </c>
      <c r="G191" s="12" t="s">
        <v>1566</v>
      </c>
      <c r="H191" s="12" t="s">
        <v>56</v>
      </c>
      <c r="I191" s="10" t="s">
        <v>729</v>
      </c>
      <c r="J191" s="12" t="s">
        <v>50</v>
      </c>
      <c r="K191" s="12">
        <v>4</v>
      </c>
      <c r="L191" s="13">
        <v>141</v>
      </c>
      <c r="M191" s="13" t="s">
        <v>57</v>
      </c>
      <c r="N191" s="13" t="s">
        <v>51</v>
      </c>
      <c r="O191" s="30" t="str">
        <f>LEFT(Table14[[#This Row],[Phone]],3)</f>
        <v>706</v>
      </c>
      <c r="P191" s="8">
        <f>IF(COUNTIF($B$8:B191,Table14[[#This Row],[Address]])&gt;1,1,0)</f>
        <v>0</v>
      </c>
    </row>
    <row r="192" spans="1:16" x14ac:dyDescent="0.25">
      <c r="A192" s="3" t="s">
        <v>732</v>
      </c>
      <c r="B192" s="3" t="s">
        <v>734</v>
      </c>
      <c r="C192" s="13" t="s">
        <v>735</v>
      </c>
      <c r="D192" s="12" t="s">
        <v>727</v>
      </c>
      <c r="E192" s="12" t="s">
        <v>56</v>
      </c>
      <c r="F192" s="12">
        <v>30553</v>
      </c>
      <c r="G192" s="12" t="s">
        <v>1566</v>
      </c>
      <c r="H192" s="12" t="s">
        <v>56</v>
      </c>
      <c r="I192" s="10" t="s">
        <v>733</v>
      </c>
      <c r="J192" s="12" t="s">
        <v>50</v>
      </c>
      <c r="K192" s="12">
        <v>3.5</v>
      </c>
      <c r="L192" s="13">
        <v>36</v>
      </c>
      <c r="M192" s="13" t="s">
        <v>57</v>
      </c>
      <c r="N192" s="13" t="s">
        <v>58</v>
      </c>
      <c r="O192" s="30" t="str">
        <f>LEFT(Table14[[#This Row],[Phone]],3)</f>
        <v>706</v>
      </c>
      <c r="P192" s="8">
        <f>IF(COUNTIF($B$8:B192,Table14[[#This Row],[Address]])&gt;1,1,0)</f>
        <v>0</v>
      </c>
    </row>
    <row r="193" spans="1:16" x14ac:dyDescent="0.25">
      <c r="A193" s="3" t="s">
        <v>736</v>
      </c>
      <c r="B193" s="3" t="s">
        <v>738</v>
      </c>
      <c r="C193" s="13" t="s">
        <v>737</v>
      </c>
      <c r="D193" s="12" t="s">
        <v>713</v>
      </c>
      <c r="E193" s="12" t="s">
        <v>56</v>
      </c>
      <c r="F193" s="12">
        <v>30577</v>
      </c>
      <c r="G193" s="12" t="s">
        <v>1566</v>
      </c>
      <c r="H193" s="12" t="s">
        <v>56</v>
      </c>
      <c r="I193" s="10" t="s">
        <v>756</v>
      </c>
      <c r="J193" s="12" t="s">
        <v>50</v>
      </c>
      <c r="K193" s="12">
        <v>3.5</v>
      </c>
      <c r="L193" s="13">
        <v>16</v>
      </c>
      <c r="M193" s="13" t="s">
        <v>57</v>
      </c>
      <c r="N193" s="13" t="s">
        <v>58</v>
      </c>
      <c r="O193" s="30" t="str">
        <f>LEFT(Table14[[#This Row],[Phone]],3)</f>
        <v>706</v>
      </c>
      <c r="P193" s="8">
        <f>IF(COUNTIF($B$8:B193,Table14[[#This Row],[Address]])&gt;1,1,0)</f>
        <v>0</v>
      </c>
    </row>
    <row r="194" spans="1:16" x14ac:dyDescent="0.25">
      <c r="A194" s="3" t="s">
        <v>739</v>
      </c>
      <c r="B194" s="3" t="s">
        <v>740</v>
      </c>
      <c r="C194" s="13" t="s">
        <v>741</v>
      </c>
      <c r="D194" s="12" t="s">
        <v>222</v>
      </c>
      <c r="E194" s="12" t="s">
        <v>56</v>
      </c>
      <c r="F194" s="12">
        <v>30531</v>
      </c>
      <c r="G194" s="12" t="s">
        <v>1566</v>
      </c>
      <c r="H194" s="12" t="s">
        <v>56</v>
      </c>
      <c r="I194" s="10" t="s">
        <v>104</v>
      </c>
      <c r="J194" s="12" t="s">
        <v>50</v>
      </c>
      <c r="K194" s="12">
        <v>3.5</v>
      </c>
      <c r="L194" s="13">
        <v>50</v>
      </c>
      <c r="M194" s="13" t="s">
        <v>57</v>
      </c>
      <c r="N194" s="13" t="s">
        <v>58</v>
      </c>
      <c r="O194" s="30" t="str">
        <f>LEFT(Table14[[#This Row],[Phone]],3)</f>
        <v>706</v>
      </c>
      <c r="P194" s="8">
        <f>IF(COUNTIF($B$8:B194,Table14[[#This Row],[Address]])&gt;1,1,0)</f>
        <v>0</v>
      </c>
    </row>
    <row r="195" spans="1:16" x14ac:dyDescent="0.25">
      <c r="A195" s="3" t="s">
        <v>742</v>
      </c>
      <c r="B195" s="3" t="s">
        <v>743</v>
      </c>
      <c r="C195" s="13" t="s">
        <v>745</v>
      </c>
      <c r="D195" s="12" t="s">
        <v>744</v>
      </c>
      <c r="E195" s="12" t="s">
        <v>56</v>
      </c>
      <c r="F195" s="12">
        <v>30538</v>
      </c>
      <c r="G195" s="12" t="s">
        <v>1566</v>
      </c>
      <c r="H195" s="12" t="s">
        <v>56</v>
      </c>
      <c r="I195" s="2"/>
      <c r="J195" s="12" t="s">
        <v>50</v>
      </c>
      <c r="K195" s="12">
        <v>3.5</v>
      </c>
      <c r="L195" s="13">
        <v>16</v>
      </c>
      <c r="M195" s="13" t="s">
        <v>50</v>
      </c>
      <c r="N195" s="13" t="s">
        <v>58</v>
      </c>
      <c r="O195" s="30" t="str">
        <f>LEFT(Table14[[#This Row],[Phone]],3)</f>
        <v>706</v>
      </c>
      <c r="P195" s="8">
        <f>IF(COUNTIF($B$8:B195,Table14[[#This Row],[Address]])&gt;1,1,0)</f>
        <v>0</v>
      </c>
    </row>
    <row r="196" spans="1:16" x14ac:dyDescent="0.25">
      <c r="A196" s="3" t="s">
        <v>746</v>
      </c>
      <c r="B196" s="3" t="s">
        <v>747</v>
      </c>
      <c r="C196" s="13" t="s">
        <v>748</v>
      </c>
      <c r="D196" s="12" t="s">
        <v>719</v>
      </c>
      <c r="E196" s="12" t="s">
        <v>56</v>
      </c>
      <c r="F196" s="12">
        <v>30573</v>
      </c>
      <c r="G196" s="12" t="s">
        <v>1566</v>
      </c>
      <c r="H196" s="12" t="s">
        <v>56</v>
      </c>
      <c r="I196" s="2"/>
      <c r="J196" s="12" t="s">
        <v>50</v>
      </c>
      <c r="K196" s="12">
        <v>2.5</v>
      </c>
      <c r="L196" s="13">
        <v>33</v>
      </c>
      <c r="M196" s="13" t="s">
        <v>57</v>
      </c>
      <c r="N196" s="13" t="s">
        <v>51</v>
      </c>
      <c r="O196" s="30" t="str">
        <f>LEFT(Table14[[#This Row],[Phone]],3)</f>
        <v>706</v>
      </c>
      <c r="P196" s="8">
        <f>IF(COUNTIF($B$8:B196,Table14[[#This Row],[Address]])&gt;1,1,0)</f>
        <v>0</v>
      </c>
    </row>
    <row r="197" spans="1:16" x14ac:dyDescent="0.25">
      <c r="A197" s="3" t="s">
        <v>749</v>
      </c>
      <c r="B197" s="3" t="s">
        <v>751</v>
      </c>
      <c r="C197" s="13" t="s">
        <v>750</v>
      </c>
      <c r="D197" s="12" t="s">
        <v>713</v>
      </c>
      <c r="E197" s="12" t="s">
        <v>56</v>
      </c>
      <c r="F197" s="12">
        <v>30577</v>
      </c>
      <c r="G197" s="12" t="s">
        <v>1566</v>
      </c>
      <c r="H197" s="12" t="s">
        <v>56</v>
      </c>
      <c r="I197" s="2"/>
      <c r="J197" s="12" t="s">
        <v>50</v>
      </c>
      <c r="K197" s="12">
        <v>1</v>
      </c>
      <c r="L197" s="13">
        <v>4</v>
      </c>
      <c r="M197" s="13" t="s">
        <v>57</v>
      </c>
      <c r="N197" s="13" t="s">
        <v>58</v>
      </c>
      <c r="O197" s="30" t="str">
        <f>LEFT(Table14[[#This Row],[Phone]],3)</f>
        <v>706</v>
      </c>
      <c r="P197" s="8">
        <f>IF(COUNTIF($B$8:B197,Table14[[#This Row],[Address]])&gt;1,1,0)</f>
        <v>0</v>
      </c>
    </row>
    <row r="198" spans="1:16" x14ac:dyDescent="0.25">
      <c r="A198" s="3" t="s">
        <v>752</v>
      </c>
      <c r="B198" s="3" t="s">
        <v>754</v>
      </c>
      <c r="C198" s="13" t="s">
        <v>753</v>
      </c>
      <c r="D198" s="12" t="s">
        <v>222</v>
      </c>
      <c r="E198" s="12" t="s">
        <v>56</v>
      </c>
      <c r="F198" s="12">
        <v>30531</v>
      </c>
      <c r="G198" s="12" t="s">
        <v>1566</v>
      </c>
      <c r="H198" s="12" t="s">
        <v>56</v>
      </c>
      <c r="I198" s="10" t="s">
        <v>755</v>
      </c>
      <c r="J198" s="12" t="s">
        <v>50</v>
      </c>
      <c r="K198" s="12">
        <v>3.5</v>
      </c>
      <c r="L198" s="13">
        <v>59</v>
      </c>
      <c r="M198" s="13" t="s">
        <v>57</v>
      </c>
      <c r="N198" s="13" t="s">
        <v>58</v>
      </c>
      <c r="O198" s="30" t="str">
        <f>LEFT(Table14[[#This Row],[Phone]],3)</f>
        <v>706</v>
      </c>
      <c r="P198" s="8">
        <f>IF(COUNTIF($B$8:B198,Table14[[#This Row],[Address]])&gt;1,1,0)</f>
        <v>0</v>
      </c>
    </row>
    <row r="199" spans="1:16" x14ac:dyDescent="0.25">
      <c r="A199" s="3" t="s">
        <v>223</v>
      </c>
      <c r="B199" s="3" t="s">
        <v>757</v>
      </c>
      <c r="C199" s="13" t="s">
        <v>758</v>
      </c>
      <c r="D199" s="12" t="s">
        <v>727</v>
      </c>
      <c r="E199" s="12" t="s">
        <v>56</v>
      </c>
      <c r="F199" s="12">
        <v>30553</v>
      </c>
      <c r="G199" s="12" t="s">
        <v>1566</v>
      </c>
      <c r="H199" s="12" t="s">
        <v>56</v>
      </c>
      <c r="I199" s="10" t="s">
        <v>224</v>
      </c>
      <c r="J199" s="12" t="s">
        <v>57</v>
      </c>
      <c r="K199" s="12">
        <v>2.5</v>
      </c>
      <c r="L199" s="13">
        <v>17</v>
      </c>
      <c r="M199" s="13" t="s">
        <v>50</v>
      </c>
      <c r="N199" s="13" t="s">
        <v>58</v>
      </c>
      <c r="O199" s="30" t="str">
        <f>LEFT(Table14[[#This Row],[Phone]],3)</f>
        <v>706</v>
      </c>
      <c r="P199" s="8">
        <f>IF(COUNTIF($B$8:B199,Table14[[#This Row],[Address]])&gt;1,1,0)</f>
        <v>0</v>
      </c>
    </row>
    <row r="200" spans="1:16" x14ac:dyDescent="0.25">
      <c r="A200" s="3" t="s">
        <v>759</v>
      </c>
      <c r="B200" s="3" t="s">
        <v>762</v>
      </c>
      <c r="C200" s="13" t="s">
        <v>760</v>
      </c>
      <c r="D200" s="12" t="s">
        <v>761</v>
      </c>
      <c r="E200" s="12" t="s">
        <v>56</v>
      </c>
      <c r="F200" s="12">
        <v>30643</v>
      </c>
      <c r="G200" s="12" t="s">
        <v>1566</v>
      </c>
      <c r="H200" s="12" t="s">
        <v>56</v>
      </c>
      <c r="I200" s="10" t="s">
        <v>763</v>
      </c>
      <c r="J200" s="12" t="s">
        <v>50</v>
      </c>
      <c r="K200" s="12">
        <v>4</v>
      </c>
      <c r="L200" s="13">
        <v>54</v>
      </c>
      <c r="M200" s="13" t="s">
        <v>57</v>
      </c>
      <c r="N200" s="13" t="s">
        <v>58</v>
      </c>
      <c r="O200" s="30" t="str">
        <f>LEFT(Table14[[#This Row],[Phone]],3)</f>
        <v>706</v>
      </c>
      <c r="P200" s="8">
        <f>IF(COUNTIF($B$8:B200,Table14[[#This Row],[Address]])&gt;1,1,0)</f>
        <v>0</v>
      </c>
    </row>
    <row r="201" spans="1:16" x14ac:dyDescent="0.25">
      <c r="A201" s="3" t="s">
        <v>764</v>
      </c>
      <c r="B201" s="3" t="s">
        <v>765</v>
      </c>
      <c r="C201" s="13" t="s">
        <v>766</v>
      </c>
      <c r="D201" s="12" t="s">
        <v>761</v>
      </c>
      <c r="E201" s="12" t="s">
        <v>56</v>
      </c>
      <c r="F201" s="12">
        <v>30643</v>
      </c>
      <c r="G201" s="12" t="s">
        <v>1566</v>
      </c>
      <c r="H201" s="12" t="s">
        <v>56</v>
      </c>
      <c r="I201" s="10" t="s">
        <v>767</v>
      </c>
      <c r="J201" s="12" t="s">
        <v>50</v>
      </c>
      <c r="K201" s="12">
        <v>4</v>
      </c>
      <c r="L201" s="13">
        <v>29</v>
      </c>
      <c r="M201" s="13" t="s">
        <v>57</v>
      </c>
      <c r="N201" s="13" t="s">
        <v>58</v>
      </c>
      <c r="O201" s="30" t="str">
        <f>LEFT(Table14[[#This Row],[Phone]],3)</f>
        <v>706</v>
      </c>
      <c r="P201" s="8">
        <f>IF(COUNTIF($B$8:B201,Table14[[#This Row],[Address]])&gt;1,1,0)</f>
        <v>0</v>
      </c>
    </row>
    <row r="202" spans="1:16" x14ac:dyDescent="0.25">
      <c r="A202" s="3" t="s">
        <v>768</v>
      </c>
      <c r="B202" s="3" t="s">
        <v>770</v>
      </c>
      <c r="C202" s="13" t="s">
        <v>769</v>
      </c>
      <c r="D202" s="12" t="s">
        <v>761</v>
      </c>
      <c r="E202" s="12" t="s">
        <v>56</v>
      </c>
      <c r="F202" s="12">
        <v>30643</v>
      </c>
      <c r="G202" s="12" t="s">
        <v>1566</v>
      </c>
      <c r="H202" s="12" t="s">
        <v>56</v>
      </c>
      <c r="I202" s="10" t="s">
        <v>771</v>
      </c>
      <c r="J202" s="12" t="s">
        <v>50</v>
      </c>
      <c r="K202" s="12">
        <v>3</v>
      </c>
      <c r="L202" s="13">
        <v>32</v>
      </c>
      <c r="M202" s="13" t="s">
        <v>57</v>
      </c>
      <c r="N202" s="13" t="s">
        <v>58</v>
      </c>
      <c r="O202" s="30" t="str">
        <f>LEFT(Table14[[#This Row],[Phone]],3)</f>
        <v>706</v>
      </c>
      <c r="P202" s="8">
        <f>IF(COUNTIF($B$8:B202,Table14[[#This Row],[Address]])&gt;1,1,0)</f>
        <v>0</v>
      </c>
    </row>
    <row r="203" spans="1:16" x14ac:dyDescent="0.25">
      <c r="A203" s="3" t="s">
        <v>772</v>
      </c>
      <c r="B203" s="3" t="s">
        <v>774</v>
      </c>
      <c r="C203" s="13" t="s">
        <v>773</v>
      </c>
      <c r="D203" s="12" t="s">
        <v>761</v>
      </c>
      <c r="E203" s="12" t="s">
        <v>56</v>
      </c>
      <c r="F203" s="12">
        <v>30643</v>
      </c>
      <c r="G203" s="12" t="s">
        <v>1566</v>
      </c>
      <c r="H203" s="12" t="s">
        <v>56</v>
      </c>
      <c r="I203" s="10" t="s">
        <v>775</v>
      </c>
      <c r="J203" s="12" t="s">
        <v>50</v>
      </c>
      <c r="K203" s="12">
        <v>3.5</v>
      </c>
      <c r="L203" s="13">
        <v>9</v>
      </c>
      <c r="M203" s="13" t="s">
        <v>57</v>
      </c>
      <c r="N203" s="13" t="s">
        <v>58</v>
      </c>
      <c r="O203" s="30" t="str">
        <f>LEFT(Table14[[#This Row],[Phone]],3)</f>
        <v>706</v>
      </c>
      <c r="P203" s="8">
        <f>IF(COUNTIF($B$8:B203,Table14[[#This Row],[Address]])&gt;1,1,0)</f>
        <v>0</v>
      </c>
    </row>
    <row r="204" spans="1:16" x14ac:dyDescent="0.25">
      <c r="A204" s="3" t="s">
        <v>776</v>
      </c>
      <c r="B204" s="3" t="s">
        <v>778</v>
      </c>
      <c r="C204" s="13" t="s">
        <v>777</v>
      </c>
      <c r="D204" s="12" t="s">
        <v>761</v>
      </c>
      <c r="E204" s="12" t="s">
        <v>56</v>
      </c>
      <c r="F204" s="12">
        <v>30643</v>
      </c>
      <c r="G204" s="12" t="s">
        <v>1566</v>
      </c>
      <c r="H204" s="12" t="s">
        <v>56</v>
      </c>
      <c r="I204" s="2"/>
      <c r="J204" s="12" t="s">
        <v>50</v>
      </c>
      <c r="K204" s="12">
        <v>4</v>
      </c>
      <c r="L204" s="13">
        <v>43</v>
      </c>
      <c r="M204" s="13" t="s">
        <v>57</v>
      </c>
      <c r="N204" s="13" t="s">
        <v>58</v>
      </c>
      <c r="O204" s="30" t="str">
        <f>LEFT(Table14[[#This Row],[Phone]],3)</f>
        <v>706</v>
      </c>
      <c r="P204" s="8">
        <f>IF(COUNTIF($B$8:B204,Table14[[#This Row],[Address]])&gt;1,1,0)</f>
        <v>0</v>
      </c>
    </row>
    <row r="205" spans="1:16" x14ac:dyDescent="0.25">
      <c r="A205" s="3" t="s">
        <v>779</v>
      </c>
      <c r="B205" s="3" t="s">
        <v>781</v>
      </c>
      <c r="C205" s="13" t="s">
        <v>780</v>
      </c>
      <c r="D205" s="12" t="s">
        <v>761</v>
      </c>
      <c r="E205" s="12" t="s">
        <v>56</v>
      </c>
      <c r="F205" s="12">
        <v>30643</v>
      </c>
      <c r="G205" s="12" t="s">
        <v>1566</v>
      </c>
      <c r="H205" s="12" t="s">
        <v>56</v>
      </c>
      <c r="I205" s="2"/>
      <c r="J205" s="12" t="s">
        <v>50</v>
      </c>
      <c r="K205" s="12">
        <v>4</v>
      </c>
      <c r="L205" s="13">
        <v>8</v>
      </c>
      <c r="M205" s="13" t="s">
        <v>57</v>
      </c>
      <c r="N205" s="13" t="s">
        <v>51</v>
      </c>
      <c r="O205" s="30" t="str">
        <f>LEFT(Table14[[#This Row],[Phone]],3)</f>
        <v>706</v>
      </c>
      <c r="P205" s="8">
        <f>IF(COUNTIF($B$8:B205,Table14[[#This Row],[Address]])&gt;1,1,0)</f>
        <v>0</v>
      </c>
    </row>
    <row r="206" spans="1:16" x14ac:dyDescent="0.25">
      <c r="A206" s="3" t="s">
        <v>782</v>
      </c>
      <c r="B206" s="3" t="s">
        <v>783</v>
      </c>
      <c r="C206" s="13" t="s">
        <v>784</v>
      </c>
      <c r="D206" s="12" t="s">
        <v>761</v>
      </c>
      <c r="E206" s="12" t="s">
        <v>56</v>
      </c>
      <c r="F206" s="12">
        <v>30643</v>
      </c>
      <c r="G206" s="12" t="s">
        <v>1566</v>
      </c>
      <c r="H206" s="12" t="s">
        <v>56</v>
      </c>
      <c r="I206" s="10" t="s">
        <v>785</v>
      </c>
      <c r="J206" s="12" t="s">
        <v>50</v>
      </c>
      <c r="K206" s="12">
        <v>3.5</v>
      </c>
      <c r="L206" s="13">
        <v>35</v>
      </c>
      <c r="M206" s="13" t="s">
        <v>57</v>
      </c>
      <c r="N206" s="13" t="s">
        <v>58</v>
      </c>
      <c r="O206" s="30" t="str">
        <f>LEFT(Table14[[#This Row],[Phone]],3)</f>
        <v>706</v>
      </c>
      <c r="P206" s="8">
        <f>IF(COUNTIF($B$8:B206,Table14[[#This Row],[Address]])&gt;1,1,0)</f>
        <v>0</v>
      </c>
    </row>
    <row r="207" spans="1:16" x14ac:dyDescent="0.25">
      <c r="A207" s="3" t="s">
        <v>786</v>
      </c>
      <c r="B207" s="3" t="s">
        <v>788</v>
      </c>
      <c r="C207" s="13" t="s">
        <v>787</v>
      </c>
      <c r="D207" s="12" t="s">
        <v>761</v>
      </c>
      <c r="E207" s="12" t="s">
        <v>56</v>
      </c>
      <c r="F207" s="12">
        <v>30643</v>
      </c>
      <c r="G207" s="12" t="s">
        <v>1566</v>
      </c>
      <c r="H207" s="12" t="s">
        <v>56</v>
      </c>
      <c r="I207" s="2"/>
      <c r="J207" s="12" t="s">
        <v>50</v>
      </c>
      <c r="K207" s="12">
        <v>3</v>
      </c>
      <c r="L207" s="13">
        <v>23</v>
      </c>
      <c r="M207" s="13" t="s">
        <v>57</v>
      </c>
      <c r="N207" s="13" t="s">
        <v>58</v>
      </c>
      <c r="O207" s="30" t="str">
        <f>LEFT(Table14[[#This Row],[Phone]],3)</f>
        <v>706</v>
      </c>
      <c r="P207" s="8">
        <f>IF(COUNTIF($B$8:B207,Table14[[#This Row],[Address]])&gt;1,1,0)</f>
        <v>0</v>
      </c>
    </row>
    <row r="208" spans="1:16" x14ac:dyDescent="0.25">
      <c r="A208" s="3" t="s">
        <v>789</v>
      </c>
      <c r="B208" s="3" t="s">
        <v>790</v>
      </c>
      <c r="C208" s="13" t="s">
        <v>791</v>
      </c>
      <c r="D208" s="12" t="s">
        <v>727</v>
      </c>
      <c r="E208" s="12" t="s">
        <v>56</v>
      </c>
      <c r="F208" s="12">
        <v>30553</v>
      </c>
      <c r="G208" s="12" t="s">
        <v>1566</v>
      </c>
      <c r="H208" s="12" t="s">
        <v>56</v>
      </c>
      <c r="I208" s="10" t="s">
        <v>792</v>
      </c>
      <c r="J208" s="12" t="s">
        <v>50</v>
      </c>
      <c r="K208" s="12">
        <v>3</v>
      </c>
      <c r="L208" s="13">
        <v>525</v>
      </c>
      <c r="M208" s="13" t="s">
        <v>57</v>
      </c>
      <c r="N208" s="13" t="s">
        <v>58</v>
      </c>
      <c r="O208" s="30" t="str">
        <f>LEFT(Table14[[#This Row],[Phone]],3)</f>
        <v>706</v>
      </c>
      <c r="P208" s="8">
        <f>IF(COUNTIF($B$8:B208,Table14[[#This Row],[Address]])&gt;1,1,0)</f>
        <v>0</v>
      </c>
    </row>
    <row r="209" spans="1:16" x14ac:dyDescent="0.25">
      <c r="A209" s="3" t="s">
        <v>169</v>
      </c>
      <c r="B209" s="3" t="s">
        <v>794</v>
      </c>
      <c r="C209" s="13" t="s">
        <v>793</v>
      </c>
      <c r="D209" s="12" t="s">
        <v>727</v>
      </c>
      <c r="E209" s="12" t="s">
        <v>56</v>
      </c>
      <c r="F209" s="12">
        <v>30553</v>
      </c>
      <c r="G209" s="12" t="s">
        <v>1566</v>
      </c>
      <c r="H209" s="12" t="s">
        <v>56</v>
      </c>
      <c r="I209" s="10" t="s">
        <v>795</v>
      </c>
      <c r="J209" s="12" t="s">
        <v>50</v>
      </c>
      <c r="K209" s="12">
        <v>3</v>
      </c>
      <c r="L209" s="13">
        <v>36</v>
      </c>
      <c r="M209" s="13" t="s">
        <v>50</v>
      </c>
      <c r="N209" s="13" t="s">
        <v>58</v>
      </c>
      <c r="O209" s="30" t="str">
        <f>LEFT(Table14[[#This Row],[Phone]],3)</f>
        <v>706</v>
      </c>
      <c r="P209" s="8">
        <f>IF(COUNTIF($B$8:B209,Table14[[#This Row],[Address]])&gt;1,1,0)</f>
        <v>0</v>
      </c>
    </row>
    <row r="210" spans="1:16" x14ac:dyDescent="0.25">
      <c r="A210" s="3" t="s">
        <v>527</v>
      </c>
      <c r="B210" s="3" t="s">
        <v>796</v>
      </c>
      <c r="C210" s="13" t="s">
        <v>798</v>
      </c>
      <c r="D210" s="12" t="s">
        <v>797</v>
      </c>
      <c r="E210" s="12" t="s">
        <v>56</v>
      </c>
      <c r="F210" s="12">
        <v>30529</v>
      </c>
      <c r="G210" s="12" t="s">
        <v>1566</v>
      </c>
      <c r="H210" s="12" t="s">
        <v>56</v>
      </c>
      <c r="I210" s="10" t="s">
        <v>528</v>
      </c>
      <c r="J210" s="12" t="s">
        <v>57</v>
      </c>
      <c r="K210" s="12">
        <v>2.5</v>
      </c>
      <c r="L210" s="13">
        <v>39</v>
      </c>
      <c r="M210" s="13" t="s">
        <v>50</v>
      </c>
      <c r="N210" s="13" t="s">
        <v>58</v>
      </c>
      <c r="O210" s="30" t="str">
        <f>LEFT(Table14[[#This Row],[Phone]],3)</f>
        <v>706</v>
      </c>
      <c r="P210" s="8">
        <f>IF(COUNTIF($B$8:B210,Table14[[#This Row],[Address]])&gt;1,1,0)</f>
        <v>0</v>
      </c>
    </row>
    <row r="211" spans="1:16" x14ac:dyDescent="0.25">
      <c r="A211" s="3" t="s">
        <v>223</v>
      </c>
      <c r="B211" s="3" t="s">
        <v>800</v>
      </c>
      <c r="C211" s="13" t="s">
        <v>799</v>
      </c>
      <c r="D211" s="12" t="s">
        <v>797</v>
      </c>
      <c r="E211" s="12" t="s">
        <v>56</v>
      </c>
      <c r="F211" s="12">
        <v>30529</v>
      </c>
      <c r="G211" s="12" t="s">
        <v>1566</v>
      </c>
      <c r="H211" s="12" t="s">
        <v>56</v>
      </c>
      <c r="I211" s="10" t="s">
        <v>224</v>
      </c>
      <c r="J211" s="12" t="s">
        <v>57</v>
      </c>
      <c r="K211" s="12">
        <v>3</v>
      </c>
      <c r="L211" s="13">
        <v>43</v>
      </c>
      <c r="M211" s="13" t="s">
        <v>50</v>
      </c>
      <c r="N211" s="13" t="s">
        <v>58</v>
      </c>
      <c r="O211" s="30" t="str">
        <f>LEFT(Table14[[#This Row],[Phone]],3)</f>
        <v>706</v>
      </c>
      <c r="P211" s="8">
        <f>IF(COUNTIF($B$8:B211,Table14[[#This Row],[Address]])&gt;1,1,0)</f>
        <v>0</v>
      </c>
    </row>
    <row r="212" spans="1:16" x14ac:dyDescent="0.25">
      <c r="A212" s="3" t="s">
        <v>257</v>
      </c>
      <c r="B212" s="3" t="s">
        <v>801</v>
      </c>
      <c r="C212" s="13" t="s">
        <v>802</v>
      </c>
      <c r="D212" s="12" t="s">
        <v>797</v>
      </c>
      <c r="E212" s="12" t="s">
        <v>56</v>
      </c>
      <c r="F212" s="12">
        <v>30529</v>
      </c>
      <c r="G212" s="12" t="s">
        <v>1566</v>
      </c>
      <c r="H212" s="12" t="s">
        <v>56</v>
      </c>
      <c r="I212" s="10" t="s">
        <v>258</v>
      </c>
      <c r="J212" s="12" t="s">
        <v>57</v>
      </c>
      <c r="K212" s="12">
        <v>2.5</v>
      </c>
      <c r="L212" s="13">
        <v>9</v>
      </c>
      <c r="M212" s="13" t="s">
        <v>50</v>
      </c>
      <c r="N212" s="13" t="s">
        <v>51</v>
      </c>
      <c r="O212" s="30" t="str">
        <f>LEFT(Table14[[#This Row],[Phone]],3)</f>
        <v>706</v>
      </c>
      <c r="P212" s="8">
        <f>IF(COUNTIF($B$8:B212,Table14[[#This Row],[Address]])&gt;1,1,0)</f>
        <v>0</v>
      </c>
    </row>
    <row r="213" spans="1:16" x14ac:dyDescent="0.25">
      <c r="A213" s="3" t="s">
        <v>803</v>
      </c>
      <c r="B213" s="3" t="s">
        <v>805</v>
      </c>
      <c r="C213" s="13" t="s">
        <v>804</v>
      </c>
      <c r="D213" s="12" t="s">
        <v>797</v>
      </c>
      <c r="E213" s="12" t="s">
        <v>56</v>
      </c>
      <c r="F213" s="12">
        <v>30529</v>
      </c>
      <c r="G213" s="12" t="s">
        <v>1566</v>
      </c>
      <c r="H213" s="12" t="s">
        <v>56</v>
      </c>
      <c r="I213" s="2"/>
      <c r="J213" s="12" t="s">
        <v>50</v>
      </c>
      <c r="K213" s="12">
        <v>4</v>
      </c>
      <c r="L213" s="13">
        <v>22</v>
      </c>
      <c r="M213" s="13" t="s">
        <v>50</v>
      </c>
      <c r="N213" s="13" t="s">
        <v>58</v>
      </c>
      <c r="O213" s="30" t="str">
        <f>LEFT(Table14[[#This Row],[Phone]],3)</f>
        <v>706</v>
      </c>
      <c r="P213" s="8">
        <f>IF(COUNTIF($B$8:B213,Table14[[#This Row],[Address]])&gt;1,1,0)</f>
        <v>0</v>
      </c>
    </row>
    <row r="214" spans="1:16" x14ac:dyDescent="0.25">
      <c r="A214" s="3" t="s">
        <v>806</v>
      </c>
      <c r="B214" s="3" t="s">
        <v>808</v>
      </c>
      <c r="C214" s="13" t="s">
        <v>810</v>
      </c>
      <c r="D214" s="12" t="s">
        <v>809</v>
      </c>
      <c r="E214" s="12" t="s">
        <v>56</v>
      </c>
      <c r="F214" s="12">
        <v>30510</v>
      </c>
      <c r="G214" s="12" t="s">
        <v>1566</v>
      </c>
      <c r="H214" s="12" t="s">
        <v>56</v>
      </c>
      <c r="I214" s="10" t="s">
        <v>807</v>
      </c>
      <c r="J214" s="12" t="s">
        <v>50</v>
      </c>
      <c r="K214" s="12">
        <v>3.5</v>
      </c>
      <c r="L214" s="13">
        <v>30</v>
      </c>
      <c r="M214" s="13" t="s">
        <v>57</v>
      </c>
      <c r="N214" s="13" t="s">
        <v>51</v>
      </c>
      <c r="O214" s="30" t="str">
        <f>LEFT(Table14[[#This Row],[Phone]],3)</f>
        <v>706</v>
      </c>
      <c r="P214" s="8">
        <f>IF(COUNTIF($B$8:B214,Table14[[#This Row],[Address]])&gt;1,1,0)</f>
        <v>0</v>
      </c>
    </row>
    <row r="215" spans="1:16" x14ac:dyDescent="0.25">
      <c r="A215" s="3" t="s">
        <v>811</v>
      </c>
      <c r="B215" s="3" t="s">
        <v>813</v>
      </c>
      <c r="C215" s="13" t="s">
        <v>812</v>
      </c>
      <c r="D215" s="12" t="s">
        <v>797</v>
      </c>
      <c r="E215" s="12" t="s">
        <v>56</v>
      </c>
      <c r="F215" s="12">
        <v>30529</v>
      </c>
      <c r="G215" s="12" t="s">
        <v>1566</v>
      </c>
      <c r="H215" s="12" t="s">
        <v>56</v>
      </c>
      <c r="I215" s="10" t="s">
        <v>814</v>
      </c>
      <c r="J215" s="12" t="s">
        <v>50</v>
      </c>
      <c r="K215" s="12">
        <v>3.5</v>
      </c>
      <c r="L215" s="13">
        <v>78</v>
      </c>
      <c r="M215" s="13" t="s">
        <v>50</v>
      </c>
      <c r="N215" s="13" t="s">
        <v>58</v>
      </c>
      <c r="O215" s="30" t="str">
        <f>LEFT(Table14[[#This Row],[Phone]],3)</f>
        <v>706</v>
      </c>
      <c r="P215" s="8">
        <f>IF(COUNTIF($B$8:B215,Table14[[#This Row],[Address]])&gt;1,1,0)</f>
        <v>0</v>
      </c>
    </row>
    <row r="216" spans="1:16" x14ac:dyDescent="0.25">
      <c r="A216" s="3" t="s">
        <v>742</v>
      </c>
      <c r="B216" s="3" t="s">
        <v>816</v>
      </c>
      <c r="C216" s="13" t="s">
        <v>815</v>
      </c>
      <c r="D216" s="12" t="s">
        <v>797</v>
      </c>
      <c r="E216" s="12" t="s">
        <v>56</v>
      </c>
      <c r="F216" s="12">
        <v>30529</v>
      </c>
      <c r="G216" s="12" t="s">
        <v>1566</v>
      </c>
      <c r="H216" s="12" t="s">
        <v>56</v>
      </c>
      <c r="I216" s="2"/>
      <c r="J216" s="12" t="s">
        <v>50</v>
      </c>
      <c r="K216" s="12">
        <v>4</v>
      </c>
      <c r="L216" s="13">
        <v>29</v>
      </c>
      <c r="M216" s="13" t="s">
        <v>50</v>
      </c>
      <c r="N216" s="13" t="s">
        <v>58</v>
      </c>
      <c r="O216" s="30" t="str">
        <f>LEFT(Table14[[#This Row],[Phone]],3)</f>
        <v>706</v>
      </c>
      <c r="P216" s="8">
        <f>IF(COUNTIF($B$8:B216,Table14[[#This Row],[Address]])&gt;1,1,0)</f>
        <v>0</v>
      </c>
    </row>
    <row r="217" spans="1:16" x14ac:dyDescent="0.25">
      <c r="A217" s="3" t="s">
        <v>457</v>
      </c>
      <c r="B217" s="3" t="s">
        <v>818</v>
      </c>
      <c r="C217" s="13" t="s">
        <v>819</v>
      </c>
      <c r="D217" s="12" t="s">
        <v>797</v>
      </c>
      <c r="E217" s="12" t="s">
        <v>56</v>
      </c>
      <c r="F217" s="12">
        <v>30529</v>
      </c>
      <c r="G217" s="12" t="s">
        <v>1566</v>
      </c>
      <c r="H217" s="12" t="s">
        <v>56</v>
      </c>
      <c r="I217" s="10" t="s">
        <v>817</v>
      </c>
      <c r="J217" s="12" t="s">
        <v>50</v>
      </c>
      <c r="K217" s="12">
        <v>4</v>
      </c>
      <c r="L217" s="13">
        <v>30</v>
      </c>
      <c r="M217" s="13" t="s">
        <v>50</v>
      </c>
      <c r="N217" s="13" t="s">
        <v>51</v>
      </c>
      <c r="O217" s="30" t="str">
        <f>LEFT(Table14[[#This Row],[Phone]],3)</f>
        <v>706</v>
      </c>
      <c r="P217" s="8">
        <f>IF(COUNTIF($B$8:B217,Table14[[#This Row],[Address]])&gt;1,1,0)</f>
        <v>0</v>
      </c>
    </row>
    <row r="218" spans="1:16" x14ac:dyDescent="0.25">
      <c r="A218" s="3" t="s">
        <v>820</v>
      </c>
      <c r="B218" s="3" t="s">
        <v>822</v>
      </c>
      <c r="C218" s="13" t="s">
        <v>823</v>
      </c>
      <c r="D218" s="12" t="s">
        <v>797</v>
      </c>
      <c r="E218" s="12" t="s">
        <v>56</v>
      </c>
      <c r="F218" s="12">
        <v>30529</v>
      </c>
      <c r="G218" s="12" t="s">
        <v>1566</v>
      </c>
      <c r="H218" s="12" t="s">
        <v>56</v>
      </c>
      <c r="I218" s="10" t="s">
        <v>821</v>
      </c>
      <c r="J218" s="12" t="s">
        <v>50</v>
      </c>
      <c r="K218" s="12">
        <v>5</v>
      </c>
      <c r="L218" s="13">
        <v>16</v>
      </c>
      <c r="M218" s="13" t="s">
        <v>50</v>
      </c>
      <c r="N218" s="13" t="s">
        <v>51</v>
      </c>
      <c r="O218" s="30" t="str">
        <f>LEFT(Table14[[#This Row],[Phone]],3)</f>
        <v>706</v>
      </c>
      <c r="P218" s="8">
        <f>IF(COUNTIF($B$8:B218,Table14[[#This Row],[Address]])&gt;1,1,0)</f>
        <v>0</v>
      </c>
    </row>
    <row r="219" spans="1:16" x14ac:dyDescent="0.25">
      <c r="A219" s="3" t="s">
        <v>824</v>
      </c>
      <c r="B219" s="3" t="s">
        <v>827</v>
      </c>
      <c r="C219" s="13" t="s">
        <v>826</v>
      </c>
      <c r="D219" s="12" t="s">
        <v>797</v>
      </c>
      <c r="E219" s="12" t="s">
        <v>56</v>
      </c>
      <c r="F219" s="12">
        <v>30529</v>
      </c>
      <c r="G219" s="12" t="s">
        <v>1566</v>
      </c>
      <c r="H219" s="12" t="s">
        <v>56</v>
      </c>
      <c r="I219" s="10" t="s">
        <v>825</v>
      </c>
      <c r="J219" s="12" t="s">
        <v>50</v>
      </c>
      <c r="K219" s="12">
        <v>4</v>
      </c>
      <c r="L219" s="13">
        <v>14</v>
      </c>
      <c r="M219" s="13" t="s">
        <v>57</v>
      </c>
      <c r="N219" s="13" t="s">
        <v>51</v>
      </c>
      <c r="O219" s="30" t="str">
        <f>LEFT(Table14[[#This Row],[Phone]],3)</f>
        <v>706</v>
      </c>
      <c r="P219" s="8">
        <f>IF(COUNTIF($B$8:B219,Table14[[#This Row],[Address]])&gt;1,1,0)</f>
        <v>0</v>
      </c>
    </row>
    <row r="220" spans="1:16" x14ac:dyDescent="0.25">
      <c r="A220" s="3" t="s">
        <v>828</v>
      </c>
      <c r="B220" s="3" t="s">
        <v>830</v>
      </c>
      <c r="C220" s="13" t="s">
        <v>829</v>
      </c>
      <c r="D220" s="12" t="s">
        <v>797</v>
      </c>
      <c r="E220" s="12" t="s">
        <v>56</v>
      </c>
      <c r="F220" s="12">
        <v>30529</v>
      </c>
      <c r="G220" s="12" t="s">
        <v>1566</v>
      </c>
      <c r="H220" s="12" t="s">
        <v>56</v>
      </c>
      <c r="I220" s="2"/>
      <c r="J220" s="12" t="s">
        <v>50</v>
      </c>
      <c r="K220" s="12">
        <v>3</v>
      </c>
      <c r="L220" s="13">
        <v>19</v>
      </c>
      <c r="M220" s="13" t="s">
        <v>57</v>
      </c>
      <c r="N220" s="13" t="s">
        <v>58</v>
      </c>
      <c r="O220" s="30" t="str">
        <f>LEFT(Table14[[#This Row],[Phone]],3)</f>
        <v>706</v>
      </c>
      <c r="P220" s="8">
        <f>IF(COUNTIF($B$8:B220,Table14[[#This Row],[Address]])&gt;1,1,0)</f>
        <v>0</v>
      </c>
    </row>
    <row r="221" spans="1:16" x14ac:dyDescent="0.25">
      <c r="A221" s="3" t="s">
        <v>831</v>
      </c>
      <c r="B221" s="3" t="s">
        <v>833</v>
      </c>
      <c r="C221" s="13" t="s">
        <v>834</v>
      </c>
      <c r="D221" s="12" t="s">
        <v>797</v>
      </c>
      <c r="E221" s="12" t="s">
        <v>56</v>
      </c>
      <c r="F221" s="12">
        <v>30529</v>
      </c>
      <c r="G221" s="12" t="s">
        <v>1566</v>
      </c>
      <c r="H221" s="12" t="s">
        <v>56</v>
      </c>
      <c r="I221" s="10" t="s">
        <v>832</v>
      </c>
      <c r="J221" s="12" t="s">
        <v>50</v>
      </c>
      <c r="K221" s="12">
        <v>2</v>
      </c>
      <c r="L221" s="13">
        <v>30</v>
      </c>
      <c r="M221" s="13" t="s">
        <v>50</v>
      </c>
      <c r="N221" s="13" t="s">
        <v>51</v>
      </c>
      <c r="O221" s="30" t="str">
        <f>LEFT(Table14[[#This Row],[Phone]],3)</f>
        <v>706</v>
      </c>
      <c r="P221" s="8">
        <f>IF(COUNTIF($B$8:B221,Table14[[#This Row],[Address]])&gt;1,1,0)</f>
        <v>0</v>
      </c>
    </row>
    <row r="222" spans="1:16" x14ac:dyDescent="0.25">
      <c r="A222" s="3" t="s">
        <v>835</v>
      </c>
      <c r="B222" s="3" t="s">
        <v>837</v>
      </c>
      <c r="C222" s="13" t="s">
        <v>836</v>
      </c>
      <c r="D222" s="12" t="s">
        <v>797</v>
      </c>
      <c r="E222" s="12" t="s">
        <v>56</v>
      </c>
      <c r="F222" s="12">
        <v>30529</v>
      </c>
      <c r="G222" s="12" t="s">
        <v>1566</v>
      </c>
      <c r="H222" s="12" t="s">
        <v>56</v>
      </c>
      <c r="I222" s="10" t="s">
        <v>838</v>
      </c>
      <c r="J222" s="12" t="s">
        <v>50</v>
      </c>
      <c r="K222" s="12">
        <v>3</v>
      </c>
      <c r="L222" s="13">
        <v>54</v>
      </c>
      <c r="M222" s="13" t="s">
        <v>57</v>
      </c>
      <c r="N222" s="13" t="s">
        <v>58</v>
      </c>
      <c r="O222" s="30" t="str">
        <f>LEFT(Table14[[#This Row],[Phone]],3)</f>
        <v>706</v>
      </c>
      <c r="P222" s="8">
        <f>IF(COUNTIF($B$8:B222,Table14[[#This Row],[Address]])&gt;1,1,0)</f>
        <v>0</v>
      </c>
    </row>
    <row r="223" spans="1:16" x14ac:dyDescent="0.25">
      <c r="A223" s="3" t="s">
        <v>839</v>
      </c>
      <c r="B223" s="3" t="s">
        <v>841</v>
      </c>
      <c r="C223" s="13" t="s">
        <v>842</v>
      </c>
      <c r="D223" s="12" t="s">
        <v>797</v>
      </c>
      <c r="E223" s="12" t="s">
        <v>56</v>
      </c>
      <c r="F223" s="12">
        <v>30529</v>
      </c>
      <c r="G223" s="12" t="s">
        <v>1566</v>
      </c>
      <c r="H223" s="12" t="s">
        <v>56</v>
      </c>
      <c r="I223" s="10" t="s">
        <v>840</v>
      </c>
      <c r="J223" s="12" t="s">
        <v>50</v>
      </c>
      <c r="K223" s="12">
        <v>2.5</v>
      </c>
      <c r="L223" s="13">
        <v>36</v>
      </c>
      <c r="M223" s="13" t="s">
        <v>57</v>
      </c>
      <c r="N223" s="13" t="s">
        <v>58</v>
      </c>
      <c r="O223" s="30" t="str">
        <f>LEFT(Table14[[#This Row],[Phone]],3)</f>
        <v>706</v>
      </c>
      <c r="P223" s="8">
        <f>IF(COUNTIF($B$8:B223,Table14[[#This Row],[Address]])&gt;1,1,0)</f>
        <v>0</v>
      </c>
    </row>
    <row r="224" spans="1:16" x14ac:dyDescent="0.25">
      <c r="A224" s="3" t="s">
        <v>843</v>
      </c>
      <c r="B224" s="3" t="s">
        <v>845</v>
      </c>
      <c r="C224" s="13" t="s">
        <v>847</v>
      </c>
      <c r="D224" s="12" t="s">
        <v>846</v>
      </c>
      <c r="E224" s="12" t="s">
        <v>56</v>
      </c>
      <c r="F224" s="12">
        <v>30511</v>
      </c>
      <c r="G224" s="12" t="s">
        <v>1566</v>
      </c>
      <c r="H224" s="12" t="s">
        <v>56</v>
      </c>
      <c r="I224" s="10" t="s">
        <v>844</v>
      </c>
      <c r="J224" s="12" t="s">
        <v>50</v>
      </c>
      <c r="K224" s="12">
        <v>3</v>
      </c>
      <c r="L224" s="13"/>
      <c r="M224" s="13" t="s">
        <v>57</v>
      </c>
      <c r="N224" s="13" t="s">
        <v>58</v>
      </c>
      <c r="O224" s="30" t="str">
        <f>LEFT(Table14[[#This Row],[Phone]],3)</f>
        <v>706</v>
      </c>
      <c r="P224" s="8">
        <f>IF(COUNTIF($B$8:B224,Table14[[#This Row],[Address]])&gt;1,1,0)</f>
        <v>0</v>
      </c>
    </row>
    <row r="225" spans="1:16" x14ac:dyDescent="0.25">
      <c r="A225" s="3" t="s">
        <v>848</v>
      </c>
      <c r="B225" s="3" t="s">
        <v>850</v>
      </c>
      <c r="C225" s="13" t="s">
        <v>849</v>
      </c>
      <c r="D225" s="12" t="s">
        <v>851</v>
      </c>
      <c r="E225" s="12" t="s">
        <v>56</v>
      </c>
      <c r="F225" s="12">
        <v>30148</v>
      </c>
      <c r="G225" s="12" t="s">
        <v>1566</v>
      </c>
      <c r="H225" s="12" t="s">
        <v>56</v>
      </c>
      <c r="I225" s="10" t="s">
        <v>852</v>
      </c>
      <c r="J225" s="12" t="s">
        <v>50</v>
      </c>
      <c r="K225" s="12">
        <v>4.5</v>
      </c>
      <c r="L225" s="13">
        <v>66</v>
      </c>
      <c r="M225" s="13" t="s">
        <v>57</v>
      </c>
      <c r="N225" s="13" t="s">
        <v>58</v>
      </c>
      <c r="O225" s="30" t="str">
        <f>LEFT(Table14[[#This Row],[Phone]],3)</f>
        <v>770</v>
      </c>
      <c r="P225" s="8">
        <f>IF(COUNTIF($B$8:B225,Table14[[#This Row],[Address]])&gt;1,1,0)</f>
        <v>0</v>
      </c>
    </row>
    <row r="226" spans="1:16" x14ac:dyDescent="0.25">
      <c r="A226" s="3" t="s">
        <v>853</v>
      </c>
      <c r="B226" s="3" t="s">
        <v>855</v>
      </c>
      <c r="C226" s="13" t="s">
        <v>856</v>
      </c>
      <c r="D226" s="12" t="s">
        <v>851</v>
      </c>
      <c r="E226" s="12" t="s">
        <v>56</v>
      </c>
      <c r="F226" s="12">
        <v>30148</v>
      </c>
      <c r="G226" s="12" t="s">
        <v>1566</v>
      </c>
      <c r="H226" s="12" t="s">
        <v>56</v>
      </c>
      <c r="I226" s="10" t="s">
        <v>854</v>
      </c>
      <c r="J226" s="12" t="s">
        <v>50</v>
      </c>
      <c r="K226" s="12">
        <v>4.5</v>
      </c>
      <c r="L226" s="13">
        <v>48</v>
      </c>
      <c r="M226" s="13" t="s">
        <v>57</v>
      </c>
      <c r="N226" s="13" t="s">
        <v>58</v>
      </c>
      <c r="O226" s="30" t="str">
        <f>LEFT(Table14[[#This Row],[Phone]],3)</f>
        <v>470</v>
      </c>
      <c r="P226" s="8">
        <f>IF(COUNTIF($B$8:B226,Table14[[#This Row],[Address]])&gt;1,1,0)</f>
        <v>0</v>
      </c>
    </row>
    <row r="227" spans="1:16" x14ac:dyDescent="0.25">
      <c r="A227" s="3" t="s">
        <v>857</v>
      </c>
      <c r="B227" s="3" t="s">
        <v>858</v>
      </c>
      <c r="C227" s="13" t="s">
        <v>859</v>
      </c>
      <c r="D227" s="12" t="s">
        <v>300</v>
      </c>
      <c r="E227" s="12" t="s">
        <v>56</v>
      </c>
      <c r="F227" s="12">
        <v>30534</v>
      </c>
      <c r="G227" s="12" t="s">
        <v>1566</v>
      </c>
      <c r="H227" s="12" t="s">
        <v>56</v>
      </c>
      <c r="I227" s="2"/>
      <c r="J227" s="12" t="s">
        <v>50</v>
      </c>
      <c r="K227" s="12">
        <v>2.5</v>
      </c>
      <c r="L227" s="13">
        <v>52</v>
      </c>
      <c r="M227" s="13" t="s">
        <v>57</v>
      </c>
      <c r="N227" s="13" t="s">
        <v>51</v>
      </c>
      <c r="O227" s="30" t="str">
        <f>LEFT(Table14[[#This Row],[Phone]],3)</f>
        <v>706</v>
      </c>
      <c r="P227" s="8">
        <f>IF(COUNTIF($B$8:B227,Table14[[#This Row],[Address]])&gt;1,1,0)</f>
        <v>0</v>
      </c>
    </row>
    <row r="228" spans="1:16" x14ac:dyDescent="0.25">
      <c r="A228" s="3" t="s">
        <v>860</v>
      </c>
      <c r="B228" s="3" t="s">
        <v>862</v>
      </c>
      <c r="C228" s="13" t="s">
        <v>861</v>
      </c>
      <c r="D228" s="12" t="s">
        <v>300</v>
      </c>
      <c r="E228" s="12" t="s">
        <v>56</v>
      </c>
      <c r="F228" s="12">
        <v>30534</v>
      </c>
      <c r="G228" s="12" t="s">
        <v>1566</v>
      </c>
      <c r="H228" s="12" t="s">
        <v>56</v>
      </c>
      <c r="I228" s="2"/>
      <c r="J228" s="12" t="s">
        <v>50</v>
      </c>
      <c r="K228" s="12">
        <v>4</v>
      </c>
      <c r="L228" s="13">
        <v>21</v>
      </c>
      <c r="M228" s="13" t="s">
        <v>57</v>
      </c>
      <c r="N228" s="13" t="s">
        <v>58</v>
      </c>
      <c r="O228" s="30" t="str">
        <f>LEFT(Table14[[#This Row],[Phone]],3)</f>
        <v>706</v>
      </c>
      <c r="P228" s="8">
        <f>IF(COUNTIF($B$8:B228,Table14[[#This Row],[Address]])&gt;1,1,0)</f>
        <v>0</v>
      </c>
    </row>
    <row r="229" spans="1:16" x14ac:dyDescent="0.25">
      <c r="A229" s="3" t="s">
        <v>863</v>
      </c>
      <c r="B229" s="3" t="s">
        <v>866</v>
      </c>
      <c r="C229" s="13" t="s">
        <v>865</v>
      </c>
      <c r="D229" s="12" t="s">
        <v>300</v>
      </c>
      <c r="E229" s="12" t="s">
        <v>56</v>
      </c>
      <c r="F229" s="12">
        <v>30534</v>
      </c>
      <c r="G229" s="12" t="s">
        <v>1566</v>
      </c>
      <c r="H229" s="12" t="s">
        <v>56</v>
      </c>
      <c r="I229" s="10" t="s">
        <v>864</v>
      </c>
      <c r="J229" s="12" t="s">
        <v>50</v>
      </c>
      <c r="K229" s="12">
        <v>4</v>
      </c>
      <c r="L229" s="13">
        <v>10</v>
      </c>
      <c r="M229" s="13" t="s">
        <v>50</v>
      </c>
      <c r="N229" s="13" t="s">
        <v>51</v>
      </c>
      <c r="O229" s="30" t="str">
        <f>LEFT(Table14[[#This Row],[Phone]],3)</f>
        <v>706</v>
      </c>
      <c r="P229" s="8">
        <f>IF(COUNTIF($B$8:B229,Table14[[#This Row],[Address]])&gt;1,1,0)</f>
        <v>0</v>
      </c>
    </row>
    <row r="230" spans="1:16" x14ac:dyDescent="0.25">
      <c r="A230" s="3" t="s">
        <v>867</v>
      </c>
      <c r="B230" s="3" t="s">
        <v>869</v>
      </c>
      <c r="C230" s="13" t="s">
        <v>870</v>
      </c>
      <c r="D230" s="12" t="s">
        <v>871</v>
      </c>
      <c r="E230" s="12" t="s">
        <v>56</v>
      </c>
      <c r="F230" s="12">
        <v>30513</v>
      </c>
      <c r="G230" s="12" t="s">
        <v>1566</v>
      </c>
      <c r="H230" s="12" t="s">
        <v>56</v>
      </c>
      <c r="I230" s="10" t="s">
        <v>868</v>
      </c>
      <c r="J230" s="12" t="s">
        <v>50</v>
      </c>
      <c r="K230" s="12">
        <v>4</v>
      </c>
      <c r="L230" s="13">
        <v>43</v>
      </c>
      <c r="M230" s="13" t="s">
        <v>57</v>
      </c>
      <c r="N230" s="13" t="s">
        <v>58</v>
      </c>
      <c r="O230" s="30" t="str">
        <f>LEFT(Table14[[#This Row],[Phone]],3)</f>
        <v>706</v>
      </c>
      <c r="P230" s="8">
        <f>IF(COUNTIF($B$8:B230,Table14[[#This Row],[Address]])&gt;1,1,0)</f>
        <v>0</v>
      </c>
    </row>
    <row r="231" spans="1:16" x14ac:dyDescent="0.25">
      <c r="A231" s="3" t="s">
        <v>872</v>
      </c>
      <c r="B231" s="3" t="s">
        <v>874</v>
      </c>
      <c r="C231" s="13" t="s">
        <v>873</v>
      </c>
      <c r="D231" s="12" t="s">
        <v>875</v>
      </c>
      <c r="E231" s="12" t="s">
        <v>56</v>
      </c>
      <c r="F231" s="12">
        <v>30540</v>
      </c>
      <c r="G231" s="12" t="s">
        <v>1566</v>
      </c>
      <c r="H231" s="12" t="s">
        <v>56</v>
      </c>
      <c r="I231" s="10" t="s">
        <v>876</v>
      </c>
      <c r="J231" s="12" t="s">
        <v>50</v>
      </c>
      <c r="K231" s="12">
        <v>4</v>
      </c>
      <c r="L231" s="13">
        <v>79</v>
      </c>
      <c r="M231" s="13" t="s">
        <v>57</v>
      </c>
      <c r="N231" s="13" t="s">
        <v>58</v>
      </c>
      <c r="O231" s="30" t="str">
        <f>LEFT(Table14[[#This Row],[Phone]],3)</f>
        <v>706</v>
      </c>
      <c r="P231" s="8">
        <f>IF(COUNTIF($B$8:B231,Table14[[#This Row],[Address]])&gt;1,1,0)</f>
        <v>0</v>
      </c>
    </row>
    <row r="232" spans="1:16" x14ac:dyDescent="0.25">
      <c r="A232" s="3" t="s">
        <v>877</v>
      </c>
      <c r="B232" s="3" t="s">
        <v>880</v>
      </c>
      <c r="C232" s="13" t="s">
        <v>879</v>
      </c>
      <c r="D232" s="12" t="s">
        <v>871</v>
      </c>
      <c r="E232" s="12" t="s">
        <v>56</v>
      </c>
      <c r="F232" s="12">
        <v>30513</v>
      </c>
      <c r="G232" s="12" t="s">
        <v>1566</v>
      </c>
      <c r="H232" s="12" t="s">
        <v>56</v>
      </c>
      <c r="I232" s="10" t="s">
        <v>878</v>
      </c>
      <c r="J232" s="12" t="s">
        <v>50</v>
      </c>
      <c r="K232" s="12">
        <v>4</v>
      </c>
      <c r="L232" s="13">
        <v>498</v>
      </c>
      <c r="M232" s="13" t="s">
        <v>57</v>
      </c>
      <c r="N232" s="13" t="s">
        <v>58</v>
      </c>
      <c r="O232" s="30" t="str">
        <f>LEFT(Table14[[#This Row],[Phone]],3)</f>
        <v>706</v>
      </c>
      <c r="P232" s="8">
        <f>IF(COUNTIF($B$8:B232,Table14[[#This Row],[Address]])&gt;1,1,0)</f>
        <v>0</v>
      </c>
    </row>
    <row r="233" spans="1:16" x14ac:dyDescent="0.25">
      <c r="A233" s="3" t="s">
        <v>881</v>
      </c>
      <c r="B233" s="3" t="s">
        <v>883</v>
      </c>
      <c r="C233" s="13" t="s">
        <v>882</v>
      </c>
      <c r="D233" s="12" t="s">
        <v>871</v>
      </c>
      <c r="E233" s="12" t="s">
        <v>56</v>
      </c>
      <c r="F233" s="12">
        <v>30513</v>
      </c>
      <c r="G233" s="12" t="s">
        <v>1566</v>
      </c>
      <c r="H233" s="12" t="s">
        <v>56</v>
      </c>
      <c r="I233" s="10" t="s">
        <v>884</v>
      </c>
      <c r="J233" s="12" t="s">
        <v>50</v>
      </c>
      <c r="K233" s="12">
        <v>4</v>
      </c>
      <c r="L233" s="13">
        <v>255</v>
      </c>
      <c r="M233" s="13" t="s">
        <v>50</v>
      </c>
      <c r="N233" s="13" t="s">
        <v>58</v>
      </c>
      <c r="O233" s="30" t="str">
        <f>LEFT(Table14[[#This Row],[Phone]],3)</f>
        <v>706</v>
      </c>
      <c r="P233" s="8">
        <f>IF(COUNTIF($B$8:B233,Table14[[#This Row],[Address]])&gt;1,1,0)</f>
        <v>0</v>
      </c>
    </row>
    <row r="234" spans="1:16" x14ac:dyDescent="0.25">
      <c r="A234" s="3" t="s">
        <v>885</v>
      </c>
      <c r="B234" s="3" t="s">
        <v>888</v>
      </c>
      <c r="C234" s="13" t="s">
        <v>887</v>
      </c>
      <c r="D234" s="12" t="s">
        <v>875</v>
      </c>
      <c r="E234" s="12" t="s">
        <v>56</v>
      </c>
      <c r="F234" s="12">
        <v>30540</v>
      </c>
      <c r="G234" s="12" t="s">
        <v>1566</v>
      </c>
      <c r="H234" s="12" t="s">
        <v>56</v>
      </c>
      <c r="I234" s="10" t="s">
        <v>886</v>
      </c>
      <c r="J234" s="12" t="s">
        <v>50</v>
      </c>
      <c r="K234" s="12">
        <v>4.5</v>
      </c>
      <c r="L234" s="13">
        <v>222</v>
      </c>
      <c r="M234" s="13" t="s">
        <v>57</v>
      </c>
      <c r="N234" s="13" t="s">
        <v>58</v>
      </c>
      <c r="O234" s="30" t="str">
        <f>LEFT(Table14[[#This Row],[Phone]],3)</f>
        <v>706</v>
      </c>
      <c r="P234" s="8">
        <f>IF(COUNTIF($B$8:B234,Table14[[#This Row],[Address]])&gt;1,1,0)</f>
        <v>0</v>
      </c>
    </row>
    <row r="235" spans="1:16" x14ac:dyDescent="0.25">
      <c r="A235" s="3" t="s">
        <v>889</v>
      </c>
      <c r="B235" s="3" t="s">
        <v>891</v>
      </c>
      <c r="C235" s="13" t="s">
        <v>892</v>
      </c>
      <c r="D235" s="12" t="s">
        <v>871</v>
      </c>
      <c r="E235" s="12" t="s">
        <v>56</v>
      </c>
      <c r="F235" s="12">
        <v>30513</v>
      </c>
      <c r="G235" s="12" t="s">
        <v>1566</v>
      </c>
      <c r="H235" s="12" t="s">
        <v>56</v>
      </c>
      <c r="I235" s="10" t="s">
        <v>890</v>
      </c>
      <c r="J235" s="12" t="s">
        <v>50</v>
      </c>
      <c r="K235" s="12">
        <v>4</v>
      </c>
      <c r="L235" s="13">
        <v>163</v>
      </c>
      <c r="M235" s="13" t="s">
        <v>57</v>
      </c>
      <c r="N235" s="13" t="s">
        <v>58</v>
      </c>
      <c r="O235" s="30" t="str">
        <f>LEFT(Table14[[#This Row],[Phone]],3)</f>
        <v>706</v>
      </c>
      <c r="P235" s="8">
        <f>IF(COUNTIF($B$8:B235,Table14[[#This Row],[Address]])&gt;1,1,0)</f>
        <v>0</v>
      </c>
    </row>
    <row r="236" spans="1:16" x14ac:dyDescent="0.25">
      <c r="A236" s="3" t="s">
        <v>893</v>
      </c>
      <c r="B236" s="3" t="s">
        <v>895</v>
      </c>
      <c r="C236" s="13" t="s">
        <v>894</v>
      </c>
      <c r="D236" s="12" t="s">
        <v>896</v>
      </c>
      <c r="E236" s="12" t="s">
        <v>56</v>
      </c>
      <c r="F236" s="12">
        <v>30560</v>
      </c>
      <c r="G236" s="12" t="s">
        <v>1566</v>
      </c>
      <c r="H236" s="12" t="s">
        <v>56</v>
      </c>
      <c r="I236" s="10" t="s">
        <v>897</v>
      </c>
      <c r="J236" s="12" t="s">
        <v>50</v>
      </c>
      <c r="K236" s="12">
        <v>4</v>
      </c>
      <c r="L236" s="13">
        <v>81</v>
      </c>
      <c r="M236" s="13" t="s">
        <v>50</v>
      </c>
      <c r="N236" s="13" t="s">
        <v>51</v>
      </c>
      <c r="O236" s="30" t="str">
        <f>LEFT(Table14[[#This Row],[Phone]],3)</f>
        <v>706</v>
      </c>
      <c r="P236" s="8">
        <f>IF(COUNTIF($B$8:B236,Table14[[#This Row],[Address]])&gt;1,1,0)</f>
        <v>0</v>
      </c>
    </row>
    <row r="237" spans="1:16" x14ac:dyDescent="0.25">
      <c r="A237" s="3" t="s">
        <v>898</v>
      </c>
      <c r="B237" s="3" t="s">
        <v>899</v>
      </c>
      <c r="C237" s="13" t="s">
        <v>900</v>
      </c>
      <c r="D237" s="12" t="s">
        <v>871</v>
      </c>
      <c r="E237" s="12" t="s">
        <v>56</v>
      </c>
      <c r="F237" s="12">
        <v>30513</v>
      </c>
      <c r="G237" s="12" t="s">
        <v>1566</v>
      </c>
      <c r="H237" s="12" t="s">
        <v>56</v>
      </c>
      <c r="I237" s="10" t="s">
        <v>901</v>
      </c>
      <c r="J237" s="12" t="s">
        <v>50</v>
      </c>
      <c r="K237" s="12">
        <v>3.5</v>
      </c>
      <c r="L237" s="13">
        <v>382</v>
      </c>
      <c r="M237" s="13" t="s">
        <v>57</v>
      </c>
      <c r="N237" s="13" t="s">
        <v>58</v>
      </c>
      <c r="O237" s="30" t="str">
        <f>LEFT(Table14[[#This Row],[Phone]],3)</f>
        <v>706</v>
      </c>
      <c r="P237" s="8">
        <f>IF(COUNTIF($B$8:B237,Table14[[#This Row],[Address]])&gt;1,1,0)</f>
        <v>0</v>
      </c>
    </row>
    <row r="238" spans="1:16" x14ac:dyDescent="0.25">
      <c r="A238" s="3" t="s">
        <v>902</v>
      </c>
      <c r="B238" s="3" t="s">
        <v>904</v>
      </c>
      <c r="C238" s="13" t="s">
        <v>903</v>
      </c>
      <c r="D238" s="12" t="s">
        <v>871</v>
      </c>
      <c r="E238" s="12" t="s">
        <v>56</v>
      </c>
      <c r="F238" s="12">
        <v>30513</v>
      </c>
      <c r="G238" s="12" t="s">
        <v>1566</v>
      </c>
      <c r="H238" s="12" t="s">
        <v>56</v>
      </c>
      <c r="I238" s="10" t="s">
        <v>905</v>
      </c>
      <c r="J238" s="12" t="s">
        <v>50</v>
      </c>
      <c r="K238" s="12">
        <v>4.5</v>
      </c>
      <c r="L238" s="13">
        <v>115</v>
      </c>
      <c r="M238" s="13" t="s">
        <v>57</v>
      </c>
      <c r="N238" s="13" t="s">
        <v>58</v>
      </c>
      <c r="O238" s="30" t="str">
        <f>LEFT(Table14[[#This Row],[Phone]],3)</f>
        <v>706</v>
      </c>
      <c r="P238" s="8">
        <f>IF(COUNTIF($B$8:B238,Table14[[#This Row],[Address]])&gt;1,1,0)</f>
        <v>0</v>
      </c>
    </row>
    <row r="239" spans="1:16" x14ac:dyDescent="0.25">
      <c r="A239" s="3" t="s">
        <v>906</v>
      </c>
      <c r="B239" s="3" t="s">
        <v>908</v>
      </c>
      <c r="C239" s="13" t="s">
        <v>909</v>
      </c>
      <c r="D239" s="12" t="s">
        <v>875</v>
      </c>
      <c r="E239" s="12" t="s">
        <v>56</v>
      </c>
      <c r="F239" s="12">
        <v>30540</v>
      </c>
      <c r="G239" s="12" t="s">
        <v>1566</v>
      </c>
      <c r="H239" s="12" t="s">
        <v>56</v>
      </c>
      <c r="I239" s="10" t="s">
        <v>907</v>
      </c>
      <c r="J239" s="12" t="s">
        <v>50</v>
      </c>
      <c r="K239" s="12">
        <v>4</v>
      </c>
      <c r="L239" s="13">
        <v>150</v>
      </c>
      <c r="M239" s="13" t="s">
        <v>57</v>
      </c>
      <c r="N239" s="13" t="s">
        <v>58</v>
      </c>
      <c r="O239" s="30" t="str">
        <f>LEFT(Table14[[#This Row],[Phone]],3)</f>
        <v>706</v>
      </c>
      <c r="P239" s="8">
        <f>IF(COUNTIF($B$8:B239,Table14[[#This Row],[Address]])&gt;1,1,0)</f>
        <v>0</v>
      </c>
    </row>
    <row r="240" spans="1:16" x14ac:dyDescent="0.25">
      <c r="A240" s="3" t="s">
        <v>910</v>
      </c>
      <c r="B240" s="3" t="s">
        <v>912</v>
      </c>
      <c r="C240" s="13" t="s">
        <v>911</v>
      </c>
      <c r="D240" s="12" t="s">
        <v>871</v>
      </c>
      <c r="E240" s="12" t="s">
        <v>56</v>
      </c>
      <c r="F240" s="12">
        <v>30513</v>
      </c>
      <c r="G240" s="12" t="s">
        <v>1566</v>
      </c>
      <c r="H240" s="12" t="s">
        <v>56</v>
      </c>
      <c r="I240" s="10" t="s">
        <v>913</v>
      </c>
      <c r="J240" s="12" t="s">
        <v>50</v>
      </c>
      <c r="K240" s="12">
        <v>2.5</v>
      </c>
      <c r="L240" s="13">
        <v>131</v>
      </c>
      <c r="M240" s="13" t="s">
        <v>57</v>
      </c>
      <c r="N240" s="13" t="s">
        <v>51</v>
      </c>
      <c r="O240" s="30" t="str">
        <f>LEFT(Table14[[#This Row],[Phone]],3)</f>
        <v>706</v>
      </c>
      <c r="P240" s="8">
        <f>IF(COUNTIF($B$8:B240,Table14[[#This Row],[Address]])&gt;1,1,0)</f>
        <v>0</v>
      </c>
    </row>
    <row r="241" spans="1:16" x14ac:dyDescent="0.25">
      <c r="A241" s="3" t="s">
        <v>914</v>
      </c>
      <c r="B241" s="3" t="s">
        <v>915</v>
      </c>
      <c r="C241" s="13" t="s">
        <v>916</v>
      </c>
      <c r="D241" s="12" t="s">
        <v>871</v>
      </c>
      <c r="E241" s="12" t="s">
        <v>56</v>
      </c>
      <c r="F241" s="12">
        <v>30513</v>
      </c>
      <c r="G241" s="12" t="s">
        <v>1566</v>
      </c>
      <c r="H241" s="12" t="s">
        <v>56</v>
      </c>
      <c r="I241" s="10" t="s">
        <v>917</v>
      </c>
      <c r="J241" s="12" t="s">
        <v>50</v>
      </c>
      <c r="K241" s="12">
        <v>4.5</v>
      </c>
      <c r="L241" s="13">
        <v>902</v>
      </c>
      <c r="M241" s="13" t="s">
        <v>57</v>
      </c>
      <c r="N241" s="13" t="s">
        <v>51</v>
      </c>
      <c r="O241" s="30" t="str">
        <f>LEFT(Table14[[#This Row],[Phone]],3)</f>
        <v>800</v>
      </c>
      <c r="P241" s="8">
        <f>IF(COUNTIF($B$8:B241,Table14[[#This Row],[Address]])&gt;1,1,0)</f>
        <v>0</v>
      </c>
    </row>
    <row r="242" spans="1:16" x14ac:dyDescent="0.25">
      <c r="A242" s="3" t="s">
        <v>918</v>
      </c>
      <c r="B242" s="3" t="s">
        <v>920</v>
      </c>
      <c r="C242" s="13" t="s">
        <v>919</v>
      </c>
      <c r="D242" s="12" t="s">
        <v>871</v>
      </c>
      <c r="E242" s="12" t="s">
        <v>56</v>
      </c>
      <c r="F242" s="12">
        <v>30513</v>
      </c>
      <c r="G242" s="12" t="s">
        <v>1566</v>
      </c>
      <c r="H242" s="12" t="s">
        <v>56</v>
      </c>
      <c r="I242" s="10" t="s">
        <v>921</v>
      </c>
      <c r="J242" s="12" t="s">
        <v>50</v>
      </c>
      <c r="K242" s="12">
        <v>4.5</v>
      </c>
      <c r="L242" s="13">
        <v>112</v>
      </c>
      <c r="M242" s="13" t="s">
        <v>50</v>
      </c>
      <c r="N242" s="13" t="s">
        <v>58</v>
      </c>
      <c r="O242" s="30" t="str">
        <f>LEFT(Table14[[#This Row],[Phone]],3)</f>
        <v>706</v>
      </c>
      <c r="P242" s="8">
        <f>IF(COUNTIF($B$8:B242,Table14[[#This Row],[Address]])&gt;1,1,0)</f>
        <v>0</v>
      </c>
    </row>
    <row r="243" spans="1:16" x14ac:dyDescent="0.25">
      <c r="A243" s="3" t="s">
        <v>922</v>
      </c>
      <c r="B243" s="3" t="s">
        <v>924</v>
      </c>
      <c r="C243" s="13"/>
      <c r="D243" s="12" t="s">
        <v>871</v>
      </c>
      <c r="E243" s="12" t="s">
        <v>56</v>
      </c>
      <c r="F243" s="12">
        <v>30513</v>
      </c>
      <c r="G243" s="12" t="s">
        <v>1566</v>
      </c>
      <c r="H243" s="12" t="s">
        <v>56</v>
      </c>
      <c r="I243" s="10" t="s">
        <v>923</v>
      </c>
      <c r="J243" s="12" t="s">
        <v>50</v>
      </c>
      <c r="K243" s="12">
        <v>3.5</v>
      </c>
      <c r="L243" s="13">
        <v>279</v>
      </c>
      <c r="M243" s="13" t="s">
        <v>57</v>
      </c>
      <c r="N243" s="13" t="s">
        <v>58</v>
      </c>
      <c r="O243" s="30" t="str">
        <f>LEFT(Table14[[#This Row],[Phone]],3)</f>
        <v/>
      </c>
      <c r="P243" s="8">
        <f>IF(COUNTIF($B$8:B243,Table14[[#This Row],[Address]])&gt;1,1,0)</f>
        <v>0</v>
      </c>
    </row>
    <row r="244" spans="1:16" x14ac:dyDescent="0.25">
      <c r="A244" s="3" t="s">
        <v>925</v>
      </c>
      <c r="B244" s="3" t="s">
        <v>928</v>
      </c>
      <c r="C244" s="13" t="s">
        <v>927</v>
      </c>
      <c r="D244" s="12" t="s">
        <v>871</v>
      </c>
      <c r="E244" s="12" t="s">
        <v>56</v>
      </c>
      <c r="F244" s="12">
        <v>30513</v>
      </c>
      <c r="G244" s="12" t="s">
        <v>1566</v>
      </c>
      <c r="H244" s="12" t="s">
        <v>56</v>
      </c>
      <c r="I244" s="10" t="s">
        <v>926</v>
      </c>
      <c r="J244" s="12" t="s">
        <v>50</v>
      </c>
      <c r="K244" s="12">
        <v>5</v>
      </c>
      <c r="L244" s="13">
        <v>44</v>
      </c>
      <c r="M244" s="13" t="s">
        <v>57</v>
      </c>
      <c r="N244" s="13" t="s">
        <v>51</v>
      </c>
      <c r="O244" s="30" t="str">
        <f>LEFT(Table14[[#This Row],[Phone]],3)</f>
        <v>706</v>
      </c>
      <c r="P244" s="8">
        <f>IF(COUNTIF($B$8:B244,Table14[[#This Row],[Address]])&gt;1,1,0)</f>
        <v>0</v>
      </c>
    </row>
    <row r="245" spans="1:16" x14ac:dyDescent="0.25">
      <c r="A245" s="3" t="s">
        <v>929</v>
      </c>
      <c r="B245" s="3" t="s">
        <v>931</v>
      </c>
      <c r="C245" s="13"/>
      <c r="D245" s="12" t="s">
        <v>871</v>
      </c>
      <c r="E245" s="12" t="s">
        <v>56</v>
      </c>
      <c r="F245" s="12">
        <v>30513</v>
      </c>
      <c r="G245" s="12" t="s">
        <v>1566</v>
      </c>
      <c r="H245" s="12" t="s">
        <v>56</v>
      </c>
      <c r="I245" s="11" t="s">
        <v>930</v>
      </c>
      <c r="J245" s="12" t="s">
        <v>50</v>
      </c>
      <c r="K245" s="51">
        <v>4.5</v>
      </c>
      <c r="L245" s="13">
        <v>38</v>
      </c>
      <c r="M245" s="13" t="s">
        <v>57</v>
      </c>
      <c r="N245" s="13" t="s">
        <v>51</v>
      </c>
      <c r="O245" s="30" t="str">
        <f>LEFT(Table14[[#This Row],[Phone]],3)</f>
        <v/>
      </c>
      <c r="P245" s="8">
        <f>IF(COUNTIF($B$8:B245,Table14[[#This Row],[Address]])&gt;1,1,0)</f>
        <v>0</v>
      </c>
    </row>
    <row r="246" spans="1:16" x14ac:dyDescent="0.25">
      <c r="A246" s="3" t="s">
        <v>932</v>
      </c>
      <c r="B246" s="3" t="s">
        <v>934</v>
      </c>
      <c r="C246" s="13" t="s">
        <v>933</v>
      </c>
      <c r="D246" s="12" t="s">
        <v>871</v>
      </c>
      <c r="E246" s="12" t="s">
        <v>56</v>
      </c>
      <c r="F246" s="12">
        <v>30513</v>
      </c>
      <c r="G246" s="12" t="s">
        <v>1566</v>
      </c>
      <c r="H246" s="12" t="s">
        <v>56</v>
      </c>
      <c r="I246" s="3"/>
      <c r="J246" s="12" t="s">
        <v>50</v>
      </c>
      <c r="K246" s="51">
        <v>4.5</v>
      </c>
      <c r="L246" s="13">
        <v>49</v>
      </c>
      <c r="M246" s="13" t="s">
        <v>57</v>
      </c>
      <c r="N246" s="13" t="s">
        <v>51</v>
      </c>
      <c r="O246" s="30" t="str">
        <f>LEFT(Table14[[#This Row],[Phone]],3)</f>
        <v>706</v>
      </c>
      <c r="P246" s="8">
        <f>IF(COUNTIF($B$8:B246,Table14[[#This Row],[Address]])&gt;1,1,0)</f>
        <v>0</v>
      </c>
    </row>
    <row r="247" spans="1:16" x14ac:dyDescent="0.25">
      <c r="A247" s="3" t="s">
        <v>935</v>
      </c>
      <c r="B247" s="3" t="s">
        <v>937</v>
      </c>
      <c r="C247" s="13" t="s">
        <v>938</v>
      </c>
      <c r="D247" s="12" t="s">
        <v>871</v>
      </c>
      <c r="E247" s="12" t="s">
        <v>56</v>
      </c>
      <c r="F247" s="12">
        <v>30513</v>
      </c>
      <c r="G247" s="12" t="s">
        <v>1566</v>
      </c>
      <c r="H247" s="12" t="s">
        <v>56</v>
      </c>
      <c r="I247" s="11" t="s">
        <v>936</v>
      </c>
      <c r="J247" s="12" t="s">
        <v>50</v>
      </c>
      <c r="K247" s="51">
        <v>3.5</v>
      </c>
      <c r="L247" s="13">
        <v>49</v>
      </c>
      <c r="M247" s="13" t="s">
        <v>57</v>
      </c>
      <c r="N247" s="13" t="s">
        <v>58</v>
      </c>
      <c r="O247" s="30" t="str">
        <f>LEFT(Table14[[#This Row],[Phone]],3)</f>
        <v>706</v>
      </c>
      <c r="P247" s="8">
        <f>IF(COUNTIF($B$8:B247,Table14[[#This Row],[Address]])&gt;1,1,0)</f>
        <v>0</v>
      </c>
    </row>
    <row r="248" spans="1:16" x14ac:dyDescent="0.25">
      <c r="A248" s="3" t="s">
        <v>939</v>
      </c>
      <c r="B248" s="3" t="s">
        <v>941</v>
      </c>
      <c r="C248" s="13" t="s">
        <v>940</v>
      </c>
      <c r="D248" s="12" t="s">
        <v>871</v>
      </c>
      <c r="E248" s="12" t="s">
        <v>56</v>
      </c>
      <c r="F248" s="12">
        <v>30513</v>
      </c>
      <c r="G248" s="12" t="s">
        <v>1566</v>
      </c>
      <c r="H248" s="12" t="s">
        <v>56</v>
      </c>
      <c r="I248" s="3"/>
      <c r="J248" s="12" t="s">
        <v>50</v>
      </c>
      <c r="K248" s="51">
        <v>4.5</v>
      </c>
      <c r="L248" s="13">
        <v>71</v>
      </c>
      <c r="M248" s="13" t="s">
        <v>57</v>
      </c>
      <c r="N248" s="13" t="s">
        <v>51</v>
      </c>
      <c r="O248" s="30" t="str">
        <f>LEFT(Table14[[#This Row],[Phone]],3)</f>
        <v>706</v>
      </c>
      <c r="P248" s="8">
        <f>IF(COUNTIF($B$8:B248,Table14[[#This Row],[Address]])&gt;1,1,0)</f>
        <v>0</v>
      </c>
    </row>
    <row r="249" spans="1:16" x14ac:dyDescent="0.25">
      <c r="A249" s="3" t="s">
        <v>942</v>
      </c>
      <c r="B249" s="3" t="s">
        <v>944</v>
      </c>
      <c r="C249" s="13" t="s">
        <v>943</v>
      </c>
      <c r="D249" s="12" t="s">
        <v>871</v>
      </c>
      <c r="E249" s="12" t="s">
        <v>56</v>
      </c>
      <c r="F249" s="12">
        <v>30513</v>
      </c>
      <c r="G249" s="12" t="s">
        <v>1566</v>
      </c>
      <c r="H249" s="12" t="s">
        <v>56</v>
      </c>
      <c r="I249" s="3"/>
      <c r="J249" s="12" t="s">
        <v>50</v>
      </c>
      <c r="K249" s="51">
        <v>3.5</v>
      </c>
      <c r="L249" s="13">
        <v>24</v>
      </c>
      <c r="M249" s="13" t="s">
        <v>57</v>
      </c>
      <c r="N249" s="13" t="s">
        <v>51</v>
      </c>
      <c r="O249" s="30" t="str">
        <f>LEFT(Table14[[#This Row],[Phone]],3)</f>
        <v>706</v>
      </c>
      <c r="P249" s="8">
        <f>IF(COUNTIF($B$8:B249,Table14[[#This Row],[Address]])&gt;1,1,0)</f>
        <v>0</v>
      </c>
    </row>
    <row r="250" spans="1:16" x14ac:dyDescent="0.25">
      <c r="A250" s="3" t="s">
        <v>945</v>
      </c>
      <c r="B250" s="3" t="s">
        <v>947</v>
      </c>
      <c r="C250" s="13" t="s">
        <v>946</v>
      </c>
      <c r="D250" s="12" t="s">
        <v>871</v>
      </c>
      <c r="E250" s="12" t="s">
        <v>56</v>
      </c>
      <c r="F250" s="12">
        <v>30513</v>
      </c>
      <c r="G250" s="12" t="s">
        <v>1566</v>
      </c>
      <c r="H250" s="12" t="s">
        <v>56</v>
      </c>
      <c r="I250" s="11" t="s">
        <v>948</v>
      </c>
      <c r="J250" s="12" t="s">
        <v>50</v>
      </c>
      <c r="K250" s="51">
        <v>4.5</v>
      </c>
      <c r="L250" s="13">
        <v>44</v>
      </c>
      <c r="M250" s="13" t="s">
        <v>57</v>
      </c>
      <c r="N250" s="13" t="s">
        <v>58</v>
      </c>
      <c r="O250" s="30" t="str">
        <f>LEFT(Table14[[#This Row],[Phone]],3)</f>
        <v>706</v>
      </c>
      <c r="P250" s="8">
        <f>IF(COUNTIF($B$8:B250,Table14[[#This Row],[Address]])&gt;1,1,0)</f>
        <v>0</v>
      </c>
    </row>
    <row r="251" spans="1:16" x14ac:dyDescent="0.25">
      <c r="A251" s="3" t="s">
        <v>949</v>
      </c>
      <c r="B251" s="3" t="s">
        <v>951</v>
      </c>
      <c r="C251" s="13" t="s">
        <v>950</v>
      </c>
      <c r="D251" s="12" t="s">
        <v>871</v>
      </c>
      <c r="E251" s="12" t="s">
        <v>56</v>
      </c>
      <c r="F251" s="12">
        <v>30513</v>
      </c>
      <c r="G251" s="12" t="s">
        <v>1566</v>
      </c>
      <c r="H251" s="12" t="s">
        <v>56</v>
      </c>
      <c r="I251" s="11" t="s">
        <v>952</v>
      </c>
      <c r="J251" s="12" t="s">
        <v>50</v>
      </c>
      <c r="K251" s="51">
        <v>3.5</v>
      </c>
      <c r="L251" s="13">
        <v>18</v>
      </c>
      <c r="M251" s="13" t="s">
        <v>57</v>
      </c>
      <c r="N251" s="13" t="s">
        <v>58</v>
      </c>
      <c r="O251" s="30" t="str">
        <f>LEFT(Table14[[#This Row],[Phone]],3)</f>
        <v>706</v>
      </c>
      <c r="P251" s="8">
        <f>IF(COUNTIF($B$8:B251,Table14[[#This Row],[Address]])&gt;1,1,0)</f>
        <v>0</v>
      </c>
    </row>
    <row r="252" spans="1:16" x14ac:dyDescent="0.25">
      <c r="A252" s="3" t="s">
        <v>953</v>
      </c>
      <c r="B252" s="3" t="s">
        <v>955</v>
      </c>
      <c r="C252" s="13" t="s">
        <v>954</v>
      </c>
      <c r="D252" s="12" t="s">
        <v>871</v>
      </c>
      <c r="E252" s="12" t="s">
        <v>56</v>
      </c>
      <c r="F252" s="12">
        <v>30513</v>
      </c>
      <c r="G252" s="12" t="s">
        <v>1566</v>
      </c>
      <c r="H252" s="12" t="s">
        <v>56</v>
      </c>
      <c r="I252" s="11" t="s">
        <v>956</v>
      </c>
      <c r="J252" s="12" t="s">
        <v>50</v>
      </c>
      <c r="K252" s="51">
        <v>4</v>
      </c>
      <c r="L252" s="13">
        <v>160</v>
      </c>
      <c r="M252" s="13" t="s">
        <v>57</v>
      </c>
      <c r="N252" s="13" t="s">
        <v>51</v>
      </c>
      <c r="O252" s="30" t="str">
        <f>LEFT(Table14[[#This Row],[Phone]],3)</f>
        <v>706</v>
      </c>
      <c r="P252" s="8">
        <f>IF(COUNTIF($B$8:B252,Table14[[#This Row],[Address]])&gt;1,1,0)</f>
        <v>0</v>
      </c>
    </row>
    <row r="253" spans="1:16" x14ac:dyDescent="0.25">
      <c r="A253" s="3" t="s">
        <v>957</v>
      </c>
      <c r="B253" s="3" t="s">
        <v>959</v>
      </c>
      <c r="C253" s="13" t="s">
        <v>960</v>
      </c>
      <c r="D253" s="12" t="s">
        <v>871</v>
      </c>
      <c r="E253" s="12" t="s">
        <v>56</v>
      </c>
      <c r="F253" s="12">
        <v>30513</v>
      </c>
      <c r="G253" s="12" t="s">
        <v>1566</v>
      </c>
      <c r="H253" s="12" t="s">
        <v>56</v>
      </c>
      <c r="I253" s="11" t="s">
        <v>958</v>
      </c>
      <c r="J253" s="12" t="s">
        <v>50</v>
      </c>
      <c r="K253" s="51">
        <v>3.5</v>
      </c>
      <c r="L253" s="13">
        <v>121</v>
      </c>
      <c r="M253" s="13" t="s">
        <v>57</v>
      </c>
      <c r="N253" s="13" t="s">
        <v>58</v>
      </c>
      <c r="O253" s="30" t="str">
        <f>LEFT(Table14[[#This Row],[Phone]],3)</f>
        <v>706</v>
      </c>
      <c r="P253" s="8">
        <f>IF(COUNTIF($B$8:B253,Table14[[#This Row],[Address]])&gt;1,1,0)</f>
        <v>0</v>
      </c>
    </row>
    <row r="254" spans="1:16" x14ac:dyDescent="0.25">
      <c r="A254" s="3" t="s">
        <v>961</v>
      </c>
      <c r="B254" s="3" t="s">
        <v>964</v>
      </c>
      <c r="C254" s="13" t="s">
        <v>963</v>
      </c>
      <c r="D254" s="12" t="s">
        <v>871</v>
      </c>
      <c r="E254" s="12" t="s">
        <v>56</v>
      </c>
      <c r="F254" s="12">
        <v>30513</v>
      </c>
      <c r="G254" s="12" t="s">
        <v>1566</v>
      </c>
      <c r="H254" s="12" t="s">
        <v>56</v>
      </c>
      <c r="I254" s="11" t="s">
        <v>962</v>
      </c>
      <c r="J254" s="12" t="s">
        <v>50</v>
      </c>
      <c r="K254" s="51">
        <v>4</v>
      </c>
      <c r="L254" s="13">
        <v>12</v>
      </c>
      <c r="M254" s="13" t="s">
        <v>50</v>
      </c>
      <c r="N254" s="13" t="s">
        <v>58</v>
      </c>
      <c r="O254" s="30" t="str">
        <f>LEFT(Table14[[#This Row],[Phone]],3)</f>
        <v>706</v>
      </c>
      <c r="P254" s="8">
        <f>IF(COUNTIF($B$8:B254,Table14[[#This Row],[Address]])&gt;1,1,0)</f>
        <v>0</v>
      </c>
    </row>
    <row r="255" spans="1:16" x14ac:dyDescent="0.25">
      <c r="A255" s="3" t="s">
        <v>965</v>
      </c>
      <c r="B255" s="3" t="s">
        <v>967</v>
      </c>
      <c r="C255" s="13" t="s">
        <v>968</v>
      </c>
      <c r="D255" s="12" t="s">
        <v>871</v>
      </c>
      <c r="E255" s="12" t="s">
        <v>56</v>
      </c>
      <c r="F255" s="12">
        <v>30513</v>
      </c>
      <c r="G255" s="12" t="s">
        <v>1566</v>
      </c>
      <c r="H255" s="12" t="s">
        <v>56</v>
      </c>
      <c r="I255" s="11" t="s">
        <v>966</v>
      </c>
      <c r="J255" s="12" t="s">
        <v>50</v>
      </c>
      <c r="K255" s="51">
        <v>4</v>
      </c>
      <c r="L255" s="13">
        <v>108</v>
      </c>
      <c r="M255" s="13" t="s">
        <v>50</v>
      </c>
      <c r="N255" s="13" t="s">
        <v>51</v>
      </c>
      <c r="O255" s="30" t="str">
        <f>LEFT(Table14[[#This Row],[Phone]],3)</f>
        <v>706</v>
      </c>
      <c r="P255" s="8">
        <f>IF(COUNTIF($B$8:B255,Table14[[#This Row],[Address]])&gt;1,1,0)</f>
        <v>0</v>
      </c>
    </row>
    <row r="256" spans="1:16" x14ac:dyDescent="0.25">
      <c r="A256" s="3" t="s">
        <v>969</v>
      </c>
      <c r="B256" s="3" t="s">
        <v>971</v>
      </c>
      <c r="C256" s="13" t="s">
        <v>970</v>
      </c>
      <c r="D256" s="12" t="s">
        <v>871</v>
      </c>
      <c r="E256" s="12" t="s">
        <v>56</v>
      </c>
      <c r="F256" s="12">
        <v>30513</v>
      </c>
      <c r="G256" s="12" t="s">
        <v>1566</v>
      </c>
      <c r="H256" s="12" t="s">
        <v>56</v>
      </c>
      <c r="I256" s="3"/>
      <c r="J256" s="12" t="s">
        <v>50</v>
      </c>
      <c r="K256" s="51">
        <v>2</v>
      </c>
      <c r="L256" s="13">
        <v>27</v>
      </c>
      <c r="M256" s="13" t="s">
        <v>50</v>
      </c>
      <c r="N256" s="13" t="s">
        <v>51</v>
      </c>
      <c r="O256" s="30" t="str">
        <f>LEFT(Table14[[#This Row],[Phone]],3)</f>
        <v>706</v>
      </c>
      <c r="P256" s="8">
        <f>IF(COUNTIF($B$8:B256,Table14[[#This Row],[Address]])&gt;1,1,0)</f>
        <v>0</v>
      </c>
    </row>
    <row r="257" spans="1:16" x14ac:dyDescent="0.25">
      <c r="A257" s="3" t="s">
        <v>972</v>
      </c>
      <c r="B257" s="3" t="s">
        <v>974</v>
      </c>
      <c r="C257" s="13" t="s">
        <v>973</v>
      </c>
      <c r="D257" s="12" t="s">
        <v>871</v>
      </c>
      <c r="E257" s="12" t="s">
        <v>56</v>
      </c>
      <c r="F257" s="12">
        <v>30513</v>
      </c>
      <c r="G257" s="12" t="s">
        <v>1566</v>
      </c>
      <c r="H257" s="12" t="s">
        <v>56</v>
      </c>
      <c r="I257" s="11" t="s">
        <v>975</v>
      </c>
      <c r="J257" s="12" t="s">
        <v>50</v>
      </c>
      <c r="K257" s="51">
        <v>3.5</v>
      </c>
      <c r="L257" s="13">
        <v>72</v>
      </c>
      <c r="M257" s="13" t="s">
        <v>57</v>
      </c>
      <c r="N257" s="13" t="s">
        <v>51</v>
      </c>
      <c r="O257" s="30" t="str">
        <f>LEFT(Table14[[#This Row],[Phone]],3)</f>
        <v>706</v>
      </c>
      <c r="P257" s="8">
        <f>IF(COUNTIF($B$8:B257,Table14[[#This Row],[Address]])&gt;1,1,0)</f>
        <v>0</v>
      </c>
    </row>
    <row r="258" spans="1:16" x14ac:dyDescent="0.25">
      <c r="A258" s="3" t="s">
        <v>976</v>
      </c>
      <c r="B258" s="3" t="s">
        <v>978</v>
      </c>
      <c r="C258" s="13" t="s">
        <v>979</v>
      </c>
      <c r="D258" s="12" t="s">
        <v>871</v>
      </c>
      <c r="E258" s="12" t="s">
        <v>56</v>
      </c>
      <c r="F258" s="12">
        <v>30513</v>
      </c>
      <c r="G258" s="12" t="s">
        <v>1566</v>
      </c>
      <c r="H258" s="12" t="s">
        <v>56</v>
      </c>
      <c r="I258" s="11" t="s">
        <v>977</v>
      </c>
      <c r="J258" s="12" t="s">
        <v>50</v>
      </c>
      <c r="K258" s="51">
        <v>4.5</v>
      </c>
      <c r="L258" s="13">
        <v>24</v>
      </c>
      <c r="M258" s="13" t="s">
        <v>57</v>
      </c>
      <c r="N258" s="13" t="s">
        <v>51</v>
      </c>
      <c r="O258" s="30" t="str">
        <f>LEFT(Table14[[#This Row],[Phone]],3)</f>
        <v>706</v>
      </c>
      <c r="P258" s="8">
        <f>IF(COUNTIF($B$8:B258,Table14[[#This Row],[Address]])&gt;1,1,0)</f>
        <v>0</v>
      </c>
    </row>
    <row r="259" spans="1:16" x14ac:dyDescent="0.25">
      <c r="A259" s="3" t="s">
        <v>980</v>
      </c>
      <c r="B259" s="3" t="s">
        <v>982</v>
      </c>
      <c r="C259" s="13" t="s">
        <v>981</v>
      </c>
      <c r="D259" s="12" t="s">
        <v>871</v>
      </c>
      <c r="E259" s="12" t="s">
        <v>56</v>
      </c>
      <c r="F259" s="12">
        <v>30513</v>
      </c>
      <c r="G259" s="12" t="s">
        <v>1566</v>
      </c>
      <c r="H259" s="12" t="s">
        <v>56</v>
      </c>
      <c r="I259" s="11" t="s">
        <v>983</v>
      </c>
      <c r="J259" s="12" t="s">
        <v>50</v>
      </c>
      <c r="K259" s="51">
        <v>2.5</v>
      </c>
      <c r="L259" s="13">
        <v>42</v>
      </c>
      <c r="M259" s="13" t="s">
        <v>57</v>
      </c>
      <c r="N259" s="13" t="s">
        <v>58</v>
      </c>
      <c r="O259" s="30" t="str">
        <f>LEFT(Table14[[#This Row],[Phone]],3)</f>
        <v>706</v>
      </c>
      <c r="P259" s="8">
        <f>IF(COUNTIF($B$8:B259,Table14[[#This Row],[Address]])&gt;1,1,0)</f>
        <v>0</v>
      </c>
    </row>
    <row r="260" spans="1:16" x14ac:dyDescent="0.25">
      <c r="A260" s="3" t="s">
        <v>984</v>
      </c>
      <c r="B260" s="3" t="s">
        <v>986</v>
      </c>
      <c r="C260" s="13" t="s">
        <v>985</v>
      </c>
      <c r="D260" s="12" t="s">
        <v>871</v>
      </c>
      <c r="E260" s="12" t="s">
        <v>56</v>
      </c>
      <c r="F260" s="12">
        <v>30513</v>
      </c>
      <c r="G260" s="12" t="s">
        <v>1566</v>
      </c>
      <c r="H260" s="12" t="s">
        <v>56</v>
      </c>
      <c r="I260" s="11" t="s">
        <v>987</v>
      </c>
      <c r="J260" s="12" t="s">
        <v>50</v>
      </c>
      <c r="K260" s="51">
        <v>3.5</v>
      </c>
      <c r="L260" s="13">
        <v>62</v>
      </c>
      <c r="M260" s="13" t="s">
        <v>57</v>
      </c>
      <c r="N260" s="13" t="s">
        <v>58</v>
      </c>
      <c r="O260" s="30" t="str">
        <f>LEFT(Table14[[#This Row],[Phone]],3)</f>
        <v>706</v>
      </c>
      <c r="P260" s="8">
        <f>IF(COUNTIF($B$8:B260,Table14[[#This Row],[Address]])&gt;1,1,0)</f>
        <v>0</v>
      </c>
    </row>
    <row r="261" spans="1:16" x14ac:dyDescent="0.25">
      <c r="A261" s="3" t="s">
        <v>988</v>
      </c>
      <c r="B261" s="3" t="s">
        <v>982</v>
      </c>
      <c r="C261" s="13" t="s">
        <v>989</v>
      </c>
      <c r="D261" s="12" t="s">
        <v>871</v>
      </c>
      <c r="E261" s="12" t="s">
        <v>56</v>
      </c>
      <c r="F261" s="12">
        <v>30513</v>
      </c>
      <c r="G261" s="12" t="s">
        <v>1566</v>
      </c>
      <c r="H261" s="12" t="s">
        <v>56</v>
      </c>
      <c r="I261" s="11" t="s">
        <v>990</v>
      </c>
      <c r="J261" s="12" t="s">
        <v>50</v>
      </c>
      <c r="K261" s="51">
        <v>2.5</v>
      </c>
      <c r="L261" s="13">
        <v>43</v>
      </c>
      <c r="M261" s="13" t="s">
        <v>57</v>
      </c>
      <c r="N261" s="13" t="s">
        <v>58</v>
      </c>
      <c r="O261" s="30" t="str">
        <f>LEFT(Table14[[#This Row],[Phone]],3)</f>
        <v>706</v>
      </c>
      <c r="P261" s="8">
        <f>IF(COUNTIF($B$8:B261,Table14[[#This Row],[Address]])&gt;1,1,0)</f>
        <v>1</v>
      </c>
    </row>
    <row r="262" spans="1:16" x14ac:dyDescent="0.25">
      <c r="A262" s="3" t="s">
        <v>991</v>
      </c>
      <c r="B262" s="3" t="s">
        <v>996</v>
      </c>
      <c r="C262" s="13" t="s">
        <v>992</v>
      </c>
      <c r="D262" s="12" t="s">
        <v>871</v>
      </c>
      <c r="E262" s="12" t="s">
        <v>56</v>
      </c>
      <c r="F262" s="12">
        <v>30513</v>
      </c>
      <c r="G262" s="12" t="s">
        <v>1566</v>
      </c>
      <c r="H262" s="12" t="s">
        <v>56</v>
      </c>
      <c r="I262" s="3"/>
      <c r="J262" s="12" t="s">
        <v>50</v>
      </c>
      <c r="K262" s="51">
        <v>3.5</v>
      </c>
      <c r="L262" s="13">
        <v>22</v>
      </c>
      <c r="M262" s="13" t="s">
        <v>50</v>
      </c>
      <c r="N262" s="13" t="s">
        <v>51</v>
      </c>
      <c r="O262" s="30" t="str">
        <f>LEFT(Table14[[#This Row],[Phone]],3)</f>
        <v>706</v>
      </c>
      <c r="P262" s="8">
        <f>IF(COUNTIF($B$8:B262,Table14[[#This Row],[Address]])&gt;1,1,0)</f>
        <v>0</v>
      </c>
    </row>
    <row r="263" spans="1:16" x14ac:dyDescent="0.25">
      <c r="A263" s="3" t="s">
        <v>993</v>
      </c>
      <c r="B263" s="3" t="s">
        <v>995</v>
      </c>
      <c r="C263" s="13" t="s">
        <v>994</v>
      </c>
      <c r="D263" s="12" t="s">
        <v>343</v>
      </c>
      <c r="E263" s="12" t="s">
        <v>56</v>
      </c>
      <c r="F263" s="12">
        <v>30501</v>
      </c>
      <c r="G263" s="12" t="s">
        <v>1566</v>
      </c>
      <c r="H263" s="12" t="s">
        <v>56</v>
      </c>
      <c r="I263" s="11" t="s">
        <v>997</v>
      </c>
      <c r="J263" s="12" t="s">
        <v>50</v>
      </c>
      <c r="K263" s="51">
        <v>3</v>
      </c>
      <c r="L263" s="13"/>
      <c r="M263" s="13" t="s">
        <v>50</v>
      </c>
      <c r="N263" s="13" t="s">
        <v>58</v>
      </c>
      <c r="O263" s="30" t="str">
        <f>LEFT(Table14[[#This Row],[Phone]],3)</f>
        <v>706</v>
      </c>
      <c r="P263" s="8">
        <f>IF(COUNTIF($B$8:B263,Table14[[#This Row],[Address]])&gt;1,1,0)</f>
        <v>0</v>
      </c>
    </row>
    <row r="264" spans="1:16" x14ac:dyDescent="0.25">
      <c r="A264" s="3" t="s">
        <v>742</v>
      </c>
      <c r="B264" s="3" t="s">
        <v>998</v>
      </c>
      <c r="C264" s="13" t="s">
        <v>1000</v>
      </c>
      <c r="D264" s="12" t="s">
        <v>999</v>
      </c>
      <c r="E264" s="12" t="s">
        <v>56</v>
      </c>
      <c r="F264" s="12">
        <v>30521</v>
      </c>
      <c r="G264" s="12" t="s">
        <v>1566</v>
      </c>
      <c r="H264" s="12" t="s">
        <v>56</v>
      </c>
      <c r="I264" s="3"/>
      <c r="J264" s="12" t="s">
        <v>50</v>
      </c>
      <c r="K264" s="51">
        <v>4</v>
      </c>
      <c r="L264" s="13">
        <v>16</v>
      </c>
      <c r="M264" s="13" t="s">
        <v>50</v>
      </c>
      <c r="N264" s="13" t="s">
        <v>51</v>
      </c>
      <c r="O264" s="30" t="str">
        <f>LEFT(Table14[[#This Row],[Phone]],3)</f>
        <v>706</v>
      </c>
      <c r="P264" s="8">
        <f>IF(COUNTIF($B$8:B264,Table14[[#This Row],[Address]])&gt;1,1,0)</f>
        <v>0</v>
      </c>
    </row>
    <row r="265" spans="1:16" x14ac:dyDescent="0.25">
      <c r="A265" s="3" t="s">
        <v>1001</v>
      </c>
      <c r="B265" s="3" t="s">
        <v>1003</v>
      </c>
      <c r="C265" s="13" t="s">
        <v>1002</v>
      </c>
      <c r="D265" s="12" t="s">
        <v>1004</v>
      </c>
      <c r="E265" s="12" t="s">
        <v>56</v>
      </c>
      <c r="F265" s="12">
        <v>30662</v>
      </c>
      <c r="G265" s="12" t="s">
        <v>1566</v>
      </c>
      <c r="H265" s="12" t="s">
        <v>56</v>
      </c>
      <c r="I265" s="3"/>
      <c r="J265" s="12" t="s">
        <v>50</v>
      </c>
      <c r="K265" s="51">
        <v>4</v>
      </c>
      <c r="L265" s="13">
        <v>15</v>
      </c>
      <c r="M265" s="13" t="s">
        <v>57</v>
      </c>
      <c r="N265" s="13" t="s">
        <v>51</v>
      </c>
      <c r="O265" s="30" t="str">
        <f>LEFT(Table14[[#This Row],[Phone]],3)</f>
        <v>706</v>
      </c>
      <c r="P265" s="8">
        <f>IF(COUNTIF($B$8:B265,Table14[[#This Row],[Address]])&gt;1,1,0)</f>
        <v>0</v>
      </c>
    </row>
    <row r="266" spans="1:16" x14ac:dyDescent="0.25">
      <c r="A266" s="3" t="s">
        <v>1005</v>
      </c>
      <c r="B266" s="3" t="s">
        <v>1006</v>
      </c>
      <c r="C266" s="13" t="s">
        <v>1007</v>
      </c>
      <c r="D266" s="12" t="s">
        <v>875</v>
      </c>
      <c r="E266" s="12" t="s">
        <v>56</v>
      </c>
      <c r="F266" s="12">
        <v>30540</v>
      </c>
      <c r="G266" s="12" t="s">
        <v>1566</v>
      </c>
      <c r="H266" s="12" t="s">
        <v>56</v>
      </c>
      <c r="I266" s="11" t="s">
        <v>1008</v>
      </c>
      <c r="J266" s="12" t="s">
        <v>50</v>
      </c>
      <c r="K266" s="51">
        <v>4</v>
      </c>
      <c r="L266" s="13">
        <v>116</v>
      </c>
      <c r="M266" s="13" t="s">
        <v>57</v>
      </c>
      <c r="N266" s="13" t="s">
        <v>58</v>
      </c>
      <c r="O266" s="30" t="str">
        <f>LEFT(Table14[[#This Row],[Phone]],3)</f>
        <v>706</v>
      </c>
      <c r="P266" s="8">
        <f>IF(COUNTIF($B$8:B266,Table14[[#This Row],[Address]])&gt;1,1,0)</f>
        <v>0</v>
      </c>
    </row>
    <row r="267" spans="1:16" x14ac:dyDescent="0.25">
      <c r="A267" s="3" t="s">
        <v>1009</v>
      </c>
      <c r="B267" s="3" t="s">
        <v>1011</v>
      </c>
      <c r="C267" s="13" t="s">
        <v>1010</v>
      </c>
      <c r="D267" s="12" t="s">
        <v>875</v>
      </c>
      <c r="E267" s="12" t="s">
        <v>56</v>
      </c>
      <c r="F267" s="12">
        <v>30540</v>
      </c>
      <c r="G267" s="12" t="s">
        <v>1566</v>
      </c>
      <c r="H267" s="12" t="s">
        <v>56</v>
      </c>
      <c r="I267" s="11" t="s">
        <v>966</v>
      </c>
      <c r="J267" s="12" t="s">
        <v>50</v>
      </c>
      <c r="K267" s="51">
        <v>4.5</v>
      </c>
      <c r="L267" s="13">
        <v>149</v>
      </c>
      <c r="M267" s="13" t="s">
        <v>57</v>
      </c>
      <c r="N267" s="13" t="s">
        <v>51</v>
      </c>
      <c r="O267" s="30" t="str">
        <f>LEFT(Table14[[#This Row],[Phone]],3)</f>
        <v>706</v>
      </c>
      <c r="P267" s="8">
        <f>IF(COUNTIF($B$8:B267,Table14[[#This Row],[Address]])&gt;1,1,0)</f>
        <v>0</v>
      </c>
    </row>
    <row r="268" spans="1:16" x14ac:dyDescent="0.25">
      <c r="A268" s="3" t="s">
        <v>1012</v>
      </c>
      <c r="B268" s="3" t="s">
        <v>1014</v>
      </c>
      <c r="C268" s="13" t="s">
        <v>1015</v>
      </c>
      <c r="D268" s="12" t="s">
        <v>875</v>
      </c>
      <c r="E268" s="12" t="s">
        <v>56</v>
      </c>
      <c r="F268" s="12">
        <v>30540</v>
      </c>
      <c r="G268" s="12" t="s">
        <v>1566</v>
      </c>
      <c r="H268" s="12" t="s">
        <v>56</v>
      </c>
      <c r="I268" s="11" t="s">
        <v>1013</v>
      </c>
      <c r="J268" s="12" t="s">
        <v>50</v>
      </c>
      <c r="K268" s="51">
        <v>4.5</v>
      </c>
      <c r="L268" s="13">
        <v>130</v>
      </c>
      <c r="M268" s="13" t="s">
        <v>57</v>
      </c>
      <c r="N268" s="13" t="s">
        <v>51</v>
      </c>
      <c r="O268" s="30" t="str">
        <f>LEFT(Table14[[#This Row],[Phone]],3)</f>
        <v>706</v>
      </c>
      <c r="P268" s="8">
        <f>IF(COUNTIF($B$8:B268,Table14[[#This Row],[Address]])&gt;1,1,0)</f>
        <v>0</v>
      </c>
    </row>
    <row r="269" spans="1:16" x14ac:dyDescent="0.25">
      <c r="A269" s="3" t="s">
        <v>1016</v>
      </c>
      <c r="B269" s="3" t="s">
        <v>1018</v>
      </c>
      <c r="C269" s="13" t="s">
        <v>1017</v>
      </c>
      <c r="D269" s="12" t="s">
        <v>875</v>
      </c>
      <c r="E269" s="12" t="s">
        <v>56</v>
      </c>
      <c r="F269" s="12">
        <v>30540</v>
      </c>
      <c r="G269" s="12" t="s">
        <v>1566</v>
      </c>
      <c r="H269" s="12" t="s">
        <v>56</v>
      </c>
      <c r="I269" s="11" t="s">
        <v>1019</v>
      </c>
      <c r="J269" s="12" t="s">
        <v>50</v>
      </c>
      <c r="K269" s="51">
        <v>4.5</v>
      </c>
      <c r="L269" s="13">
        <v>22</v>
      </c>
      <c r="M269" s="13" t="s">
        <v>50</v>
      </c>
      <c r="N269" s="13" t="s">
        <v>51</v>
      </c>
      <c r="O269" s="30" t="str">
        <f>LEFT(Table14[[#This Row],[Phone]],3)</f>
        <v>706</v>
      </c>
      <c r="P269" s="8">
        <f>IF(COUNTIF($B$8:B269,Table14[[#This Row],[Address]])&gt;1,1,0)</f>
        <v>0</v>
      </c>
    </row>
    <row r="270" spans="1:16" x14ac:dyDescent="0.25">
      <c r="A270" s="3" t="s">
        <v>1020</v>
      </c>
      <c r="B270" s="3" t="s">
        <v>1022</v>
      </c>
      <c r="C270" s="13" t="s">
        <v>1023</v>
      </c>
      <c r="D270" s="12" t="s">
        <v>875</v>
      </c>
      <c r="E270" s="12" t="s">
        <v>56</v>
      </c>
      <c r="F270" s="12">
        <v>30540</v>
      </c>
      <c r="G270" s="12" t="s">
        <v>1566</v>
      </c>
      <c r="H270" s="12" t="s">
        <v>56</v>
      </c>
      <c r="I270" s="11" t="s">
        <v>1021</v>
      </c>
      <c r="J270" s="12" t="s">
        <v>50</v>
      </c>
      <c r="K270" s="51">
        <v>4</v>
      </c>
      <c r="L270" s="13">
        <v>17</v>
      </c>
      <c r="M270" s="13" t="s">
        <v>57</v>
      </c>
      <c r="N270" s="13" t="s">
        <v>51</v>
      </c>
      <c r="O270" s="30" t="str">
        <f>LEFT(Table14[[#This Row],[Phone]],3)</f>
        <v>706</v>
      </c>
      <c r="P270" s="8">
        <f>IF(COUNTIF($B$8:B270,Table14[[#This Row],[Address]])&gt;1,1,0)</f>
        <v>0</v>
      </c>
    </row>
    <row r="271" spans="1:16" x14ac:dyDescent="0.25">
      <c r="A271" s="3" t="s">
        <v>1024</v>
      </c>
      <c r="B271" s="3" t="s">
        <v>1026</v>
      </c>
      <c r="C271" s="13" t="s">
        <v>1025</v>
      </c>
      <c r="D271" s="12" t="s">
        <v>875</v>
      </c>
      <c r="E271" s="12" t="s">
        <v>56</v>
      </c>
      <c r="F271" s="12">
        <v>30540</v>
      </c>
      <c r="G271" s="12" t="s">
        <v>1566</v>
      </c>
      <c r="H271" s="12" t="s">
        <v>56</v>
      </c>
      <c r="I271" s="11" t="s">
        <v>1027</v>
      </c>
      <c r="J271" s="12" t="s">
        <v>50</v>
      </c>
      <c r="K271" s="51">
        <v>4</v>
      </c>
      <c r="L271" s="13">
        <v>34</v>
      </c>
      <c r="M271" s="13" t="s">
        <v>50</v>
      </c>
      <c r="N271" s="13" t="s">
        <v>58</v>
      </c>
      <c r="O271" s="30" t="str">
        <f>LEFT(Table14[[#This Row],[Phone]],3)</f>
        <v>706</v>
      </c>
      <c r="P271" s="8">
        <f>IF(COUNTIF($B$8:B271,Table14[[#This Row],[Address]])&gt;1,1,0)</f>
        <v>0</v>
      </c>
    </row>
    <row r="272" spans="1:16" x14ac:dyDescent="0.25">
      <c r="A272" s="3" t="s">
        <v>1028</v>
      </c>
      <c r="B272" s="3" t="s">
        <v>1029</v>
      </c>
      <c r="C272" s="13" t="s">
        <v>1030</v>
      </c>
      <c r="D272" s="12" t="s">
        <v>875</v>
      </c>
      <c r="E272" s="12" t="s">
        <v>56</v>
      </c>
      <c r="F272" s="12">
        <v>30540</v>
      </c>
      <c r="G272" s="12" t="s">
        <v>1566</v>
      </c>
      <c r="H272" s="12" t="s">
        <v>56</v>
      </c>
      <c r="I272" s="3"/>
      <c r="J272" s="12" t="s">
        <v>50</v>
      </c>
      <c r="K272" s="51">
        <v>3.5</v>
      </c>
      <c r="L272" s="13">
        <v>15</v>
      </c>
      <c r="M272" s="13" t="s">
        <v>50</v>
      </c>
      <c r="N272" s="13" t="s">
        <v>58</v>
      </c>
      <c r="O272" s="30" t="str">
        <f>LEFT(Table14[[#This Row],[Phone]],3)</f>
        <v>706</v>
      </c>
      <c r="P272" s="8">
        <f>IF(COUNTIF($B$8:B272,Table14[[#This Row],[Address]])&gt;1,1,0)</f>
        <v>0</v>
      </c>
    </row>
    <row r="273" spans="1:16" x14ac:dyDescent="0.25">
      <c r="A273" s="3" t="s">
        <v>223</v>
      </c>
      <c r="B273" s="3" t="s">
        <v>1031</v>
      </c>
      <c r="C273" s="13" t="s">
        <v>1032</v>
      </c>
      <c r="D273" s="12" t="s">
        <v>875</v>
      </c>
      <c r="E273" s="12" t="s">
        <v>56</v>
      </c>
      <c r="F273" s="12">
        <v>30540</v>
      </c>
      <c r="G273" s="12" t="s">
        <v>1566</v>
      </c>
      <c r="H273" s="12" t="s">
        <v>56</v>
      </c>
      <c r="I273" s="11" t="s">
        <v>224</v>
      </c>
      <c r="J273" s="12" t="s">
        <v>50</v>
      </c>
      <c r="K273" s="51">
        <v>3</v>
      </c>
      <c r="L273" s="13">
        <v>30</v>
      </c>
      <c r="M273" s="13" t="s">
        <v>50</v>
      </c>
      <c r="N273" s="13" t="s">
        <v>58</v>
      </c>
      <c r="O273" s="30" t="str">
        <f>LEFT(Table14[[#This Row],[Phone]],3)</f>
        <v>706</v>
      </c>
      <c r="P273" s="8">
        <f>IF(COUNTIF($B$8:B273,Table14[[#This Row],[Address]])&gt;1,1,0)</f>
        <v>0</v>
      </c>
    </row>
    <row r="274" spans="1:16" x14ac:dyDescent="0.25">
      <c r="A274" s="3" t="s">
        <v>1033</v>
      </c>
      <c r="B274" s="3" t="s">
        <v>1035</v>
      </c>
      <c r="C274" s="13" t="s">
        <v>1034</v>
      </c>
      <c r="D274" s="12" t="s">
        <v>875</v>
      </c>
      <c r="E274" s="12" t="s">
        <v>56</v>
      </c>
      <c r="F274" s="12">
        <v>30540</v>
      </c>
      <c r="G274" s="12" t="s">
        <v>1566</v>
      </c>
      <c r="H274" s="12" t="s">
        <v>56</v>
      </c>
      <c r="I274" s="3"/>
      <c r="J274" s="12" t="s">
        <v>50</v>
      </c>
      <c r="K274" s="51">
        <v>3</v>
      </c>
      <c r="L274" s="13">
        <v>17</v>
      </c>
      <c r="M274" s="13" t="s">
        <v>50</v>
      </c>
      <c r="N274" s="13" t="s">
        <v>51</v>
      </c>
      <c r="O274" s="30" t="str">
        <f>LEFT(Table14[[#This Row],[Phone]],3)</f>
        <v>706</v>
      </c>
      <c r="P274" s="8">
        <f>IF(COUNTIF($B$8:B274,Table14[[#This Row],[Address]])&gt;1,1,0)</f>
        <v>0</v>
      </c>
    </row>
    <row r="275" spans="1:16" x14ac:dyDescent="0.25">
      <c r="A275" s="3" t="s">
        <v>1036</v>
      </c>
      <c r="B275" s="3" t="s">
        <v>1038</v>
      </c>
      <c r="C275" s="13" t="s">
        <v>1039</v>
      </c>
      <c r="D275" s="12" t="s">
        <v>875</v>
      </c>
      <c r="E275" s="12" t="s">
        <v>56</v>
      </c>
      <c r="F275" s="12">
        <v>30540</v>
      </c>
      <c r="G275" s="12" t="s">
        <v>1566</v>
      </c>
      <c r="H275" s="12" t="s">
        <v>56</v>
      </c>
      <c r="I275" s="11" t="s">
        <v>1037</v>
      </c>
      <c r="J275" s="12" t="s">
        <v>50</v>
      </c>
      <c r="K275" s="51">
        <v>3.5</v>
      </c>
      <c r="L275" s="13">
        <v>147</v>
      </c>
      <c r="M275" s="13" t="s">
        <v>50</v>
      </c>
      <c r="N275" s="13" t="s">
        <v>58</v>
      </c>
      <c r="O275" s="30" t="str">
        <f>LEFT(Table14[[#This Row],[Phone]],3)</f>
        <v>706</v>
      </c>
      <c r="P275" s="8">
        <f>IF(COUNTIF($B$8:B275,Table14[[#This Row],[Address]])&gt;1,1,0)</f>
        <v>0</v>
      </c>
    </row>
    <row r="276" spans="1:16" x14ac:dyDescent="0.25">
      <c r="A276" s="3" t="s">
        <v>1040</v>
      </c>
      <c r="B276" s="3" t="s">
        <v>1042</v>
      </c>
      <c r="C276" s="13" t="s">
        <v>1041</v>
      </c>
      <c r="D276" s="12" t="s">
        <v>222</v>
      </c>
      <c r="E276" s="12" t="s">
        <v>56</v>
      </c>
      <c r="F276" s="12">
        <v>30531</v>
      </c>
      <c r="G276" s="12" t="s">
        <v>1566</v>
      </c>
      <c r="H276" s="12" t="s">
        <v>56</v>
      </c>
      <c r="I276" s="3"/>
      <c r="J276" s="12" t="s">
        <v>50</v>
      </c>
      <c r="K276" s="51">
        <v>4</v>
      </c>
      <c r="L276" s="13">
        <v>40</v>
      </c>
      <c r="M276" s="13" t="s">
        <v>57</v>
      </c>
      <c r="N276" s="13" t="s">
        <v>51</v>
      </c>
      <c r="O276" s="30" t="str">
        <f>LEFT(Table14[[#This Row],[Phone]],3)</f>
        <v>706</v>
      </c>
      <c r="P276" s="8">
        <f>IF(COUNTIF($B$8:B276,Table14[[#This Row],[Address]])&gt;1,1,0)</f>
        <v>0</v>
      </c>
    </row>
    <row r="277" spans="1:16" x14ac:dyDescent="0.25">
      <c r="A277" s="3" t="s">
        <v>1043</v>
      </c>
      <c r="B277" s="3" t="s">
        <v>1045</v>
      </c>
      <c r="C277" s="13" t="s">
        <v>1044</v>
      </c>
      <c r="D277" s="12" t="s">
        <v>222</v>
      </c>
      <c r="E277" s="12" t="s">
        <v>56</v>
      </c>
      <c r="F277" s="12">
        <v>30531</v>
      </c>
      <c r="G277" s="12" t="s">
        <v>1566</v>
      </c>
      <c r="H277" s="12" t="s">
        <v>56</v>
      </c>
      <c r="I277" s="11" t="s">
        <v>1046</v>
      </c>
      <c r="J277" s="12" t="s">
        <v>50</v>
      </c>
      <c r="K277" s="51">
        <v>4</v>
      </c>
      <c r="L277" s="13">
        <v>112</v>
      </c>
      <c r="M277" s="13" t="s">
        <v>57</v>
      </c>
      <c r="N277" s="13" t="s">
        <v>58</v>
      </c>
      <c r="O277" s="30" t="str">
        <f>LEFT(Table14[[#This Row],[Phone]],3)</f>
        <v>706</v>
      </c>
      <c r="P277" s="8">
        <f>IF(COUNTIF($B$8:B277,Table14[[#This Row],[Address]])&gt;1,1,0)</f>
        <v>0</v>
      </c>
    </row>
    <row r="278" spans="1:16" x14ac:dyDescent="0.25">
      <c r="A278" s="3" t="s">
        <v>1047</v>
      </c>
      <c r="B278" s="3" t="s">
        <v>1048</v>
      </c>
      <c r="C278" s="13" t="s">
        <v>1049</v>
      </c>
      <c r="D278" s="12" t="s">
        <v>222</v>
      </c>
      <c r="E278" s="12" t="s">
        <v>56</v>
      </c>
      <c r="F278" s="12">
        <v>30531</v>
      </c>
      <c r="G278" s="12" t="s">
        <v>1566</v>
      </c>
      <c r="H278" s="12" t="s">
        <v>56</v>
      </c>
      <c r="I278" s="3"/>
      <c r="J278" s="12" t="s">
        <v>50</v>
      </c>
      <c r="K278" s="51">
        <v>4</v>
      </c>
      <c r="L278" s="13">
        <v>76</v>
      </c>
      <c r="M278" s="13" t="s">
        <v>57</v>
      </c>
      <c r="N278" s="13" t="s">
        <v>51</v>
      </c>
      <c r="O278" s="30" t="str">
        <f>LEFT(Table14[[#This Row],[Phone]],3)</f>
        <v>706</v>
      </c>
      <c r="P278" s="8">
        <f>IF(COUNTIF($B$8:B278,Table14[[#This Row],[Address]])&gt;1,1,0)</f>
        <v>0</v>
      </c>
    </row>
    <row r="279" spans="1:16" x14ac:dyDescent="0.25">
      <c r="A279" s="3" t="s">
        <v>645</v>
      </c>
      <c r="B279" s="3" t="s">
        <v>1050</v>
      </c>
      <c r="C279" s="13" t="s">
        <v>1051</v>
      </c>
      <c r="D279" s="12" t="s">
        <v>222</v>
      </c>
      <c r="E279" s="12" t="s">
        <v>56</v>
      </c>
      <c r="F279" s="12">
        <v>30531</v>
      </c>
      <c r="G279" s="12" t="s">
        <v>1566</v>
      </c>
      <c r="H279" s="12" t="s">
        <v>56</v>
      </c>
      <c r="I279" s="3"/>
      <c r="J279" s="12" t="s">
        <v>50</v>
      </c>
      <c r="K279" s="51">
        <v>3</v>
      </c>
      <c r="L279" s="13">
        <v>4</v>
      </c>
      <c r="M279" s="13" t="s">
        <v>50</v>
      </c>
      <c r="N279" s="13" t="s">
        <v>58</v>
      </c>
      <c r="O279" s="30" t="str">
        <f>LEFT(Table14[[#This Row],[Phone]],3)</f>
        <v>706</v>
      </c>
      <c r="P279" s="8">
        <f>IF(COUNTIF($B$8:B279,Table14[[#This Row],[Address]])&gt;1,1,0)</f>
        <v>0</v>
      </c>
    </row>
    <row r="280" spans="1:16" x14ac:dyDescent="0.25">
      <c r="A280" s="3" t="s">
        <v>1052</v>
      </c>
      <c r="B280" s="3" t="s">
        <v>1054</v>
      </c>
      <c r="C280" s="13" t="s">
        <v>1053</v>
      </c>
      <c r="D280" s="12" t="s">
        <v>190</v>
      </c>
      <c r="E280" s="12" t="s">
        <v>56</v>
      </c>
      <c r="F280" s="12">
        <v>30523</v>
      </c>
      <c r="G280" s="12" t="s">
        <v>1566</v>
      </c>
      <c r="H280" s="12" t="s">
        <v>56</v>
      </c>
      <c r="I280" s="3"/>
      <c r="J280" s="12" t="s">
        <v>50</v>
      </c>
      <c r="K280" s="51"/>
      <c r="L280" s="13"/>
      <c r="M280" s="13" t="s">
        <v>57</v>
      </c>
      <c r="N280" s="13" t="s">
        <v>51</v>
      </c>
      <c r="O280" s="30" t="str">
        <f>LEFT(Table14[[#This Row],[Phone]],3)</f>
        <v>706</v>
      </c>
      <c r="P280" s="8">
        <f>IF(COUNTIF($B$8:B280,Table14[[#This Row],[Address]])&gt;1,1,0)</f>
        <v>0</v>
      </c>
    </row>
    <row r="281" spans="1:16" x14ac:dyDescent="0.25">
      <c r="A281" s="3" t="s">
        <v>1055</v>
      </c>
      <c r="B281" s="3" t="s">
        <v>1057</v>
      </c>
      <c r="C281" s="13" t="s">
        <v>1056</v>
      </c>
      <c r="D281" s="12" t="s">
        <v>214</v>
      </c>
      <c r="E281" s="12" t="s">
        <v>56</v>
      </c>
      <c r="F281" s="12">
        <v>30535</v>
      </c>
      <c r="G281" s="12" t="s">
        <v>1566</v>
      </c>
      <c r="H281" s="12" t="s">
        <v>56</v>
      </c>
      <c r="I281" s="3"/>
      <c r="J281" s="12" t="s">
        <v>50</v>
      </c>
      <c r="K281" s="51">
        <v>4.5</v>
      </c>
      <c r="L281" s="13">
        <v>110</v>
      </c>
      <c r="M281" s="13" t="s">
        <v>57</v>
      </c>
      <c r="N281" s="13" t="s">
        <v>51</v>
      </c>
      <c r="O281" s="30" t="str">
        <f>LEFT(Table14[[#This Row],[Phone]],3)</f>
        <v>706</v>
      </c>
      <c r="P281" s="8">
        <f>IF(COUNTIF($B$8:B281,Table14[[#This Row],[Address]])&gt;1,1,0)</f>
        <v>0</v>
      </c>
    </row>
    <row r="282" spans="1:16" x14ac:dyDescent="0.25">
      <c r="A282" s="3" t="s">
        <v>1058</v>
      </c>
      <c r="B282" s="3" t="s">
        <v>1060</v>
      </c>
      <c r="C282" s="13" t="s">
        <v>1059</v>
      </c>
      <c r="D282" s="12" t="s">
        <v>264</v>
      </c>
      <c r="E282" s="12" t="s">
        <v>56</v>
      </c>
      <c r="F282" s="12">
        <v>30533</v>
      </c>
      <c r="G282" s="12" t="s">
        <v>1566</v>
      </c>
      <c r="H282" s="12" t="s">
        <v>56</v>
      </c>
      <c r="I282" s="3"/>
      <c r="J282" s="12" t="s">
        <v>50</v>
      </c>
      <c r="K282" s="51">
        <v>5</v>
      </c>
      <c r="L282" s="13">
        <v>4</v>
      </c>
      <c r="M282" s="13" t="s">
        <v>57</v>
      </c>
      <c r="N282" s="13" t="s">
        <v>51</v>
      </c>
      <c r="O282" s="30" t="str">
        <f>LEFT(Table14[[#This Row],[Phone]],3)</f>
        <v>706</v>
      </c>
      <c r="P282" s="8">
        <f>IF(COUNTIF($B$8:B282,Table14[[#This Row],[Address]])&gt;1,1,0)</f>
        <v>0</v>
      </c>
    </row>
    <row r="283" spans="1:16" x14ac:dyDescent="0.25">
      <c r="A283" s="3" t="s">
        <v>1061</v>
      </c>
      <c r="B283" s="3" t="s">
        <v>1063</v>
      </c>
      <c r="C283" s="13" t="s">
        <v>1062</v>
      </c>
      <c r="D283" s="12" t="s">
        <v>1064</v>
      </c>
      <c r="E283" s="12" t="s">
        <v>56</v>
      </c>
      <c r="F283" s="12">
        <v>30552</v>
      </c>
      <c r="G283" s="12" t="s">
        <v>1566</v>
      </c>
      <c r="H283" s="12" t="s">
        <v>56</v>
      </c>
      <c r="I283" s="3"/>
      <c r="J283" s="12" t="s">
        <v>50</v>
      </c>
      <c r="K283" s="51"/>
      <c r="L283" s="13">
        <v>4</v>
      </c>
      <c r="M283" s="13" t="s">
        <v>57</v>
      </c>
      <c r="N283" s="13" t="s">
        <v>51</v>
      </c>
      <c r="O283" s="30" t="str">
        <f>LEFT(Table14[[#This Row],[Phone]],3)</f>
        <v>530</v>
      </c>
      <c r="P283" s="8">
        <f>IF(COUNTIF($B$8:B283,Table14[[#This Row],[Address]])&gt;1,1,0)</f>
        <v>0</v>
      </c>
    </row>
    <row r="284" spans="1:16" x14ac:dyDescent="0.25">
      <c r="A284" s="3" t="s">
        <v>1065</v>
      </c>
      <c r="B284" s="3" t="s">
        <v>1068</v>
      </c>
      <c r="C284" s="13" t="s">
        <v>1067</v>
      </c>
      <c r="D284" s="12" t="s">
        <v>1069</v>
      </c>
      <c r="E284" s="12" t="s">
        <v>56</v>
      </c>
      <c r="F284" s="12">
        <v>30143</v>
      </c>
      <c r="G284" s="12" t="s">
        <v>1566</v>
      </c>
      <c r="H284" s="12" t="s">
        <v>56</v>
      </c>
      <c r="I284" s="11" t="s">
        <v>1066</v>
      </c>
      <c r="J284" s="12" t="s">
        <v>50</v>
      </c>
      <c r="K284" s="51">
        <v>4.5</v>
      </c>
      <c r="L284" s="13">
        <v>160</v>
      </c>
      <c r="M284" s="13" t="s">
        <v>57</v>
      </c>
      <c r="N284" s="13" t="s">
        <v>58</v>
      </c>
      <c r="O284" s="30" t="str">
        <f>LEFT(Table14[[#This Row],[Phone]],3)</f>
        <v>706</v>
      </c>
      <c r="P284" s="8">
        <f>IF(COUNTIF($B$8:B284,Table14[[#This Row],[Address]])&gt;1,1,0)</f>
        <v>0</v>
      </c>
    </row>
    <row r="285" spans="1:16" x14ac:dyDescent="0.25">
      <c r="A285" s="3" t="s">
        <v>1070</v>
      </c>
      <c r="B285" s="3" t="s">
        <v>1072</v>
      </c>
      <c r="C285" s="13" t="s">
        <v>1073</v>
      </c>
      <c r="D285" s="12" t="s">
        <v>1069</v>
      </c>
      <c r="E285" s="12" t="s">
        <v>56</v>
      </c>
      <c r="F285" s="12">
        <v>30143</v>
      </c>
      <c r="G285" s="12" t="s">
        <v>1566</v>
      </c>
      <c r="H285" s="12" t="s">
        <v>56</v>
      </c>
      <c r="I285" s="11" t="s">
        <v>1071</v>
      </c>
      <c r="J285" s="12" t="s">
        <v>50</v>
      </c>
      <c r="K285" s="51">
        <v>4.5</v>
      </c>
      <c r="L285" s="13">
        <v>87</v>
      </c>
      <c r="M285" s="13" t="s">
        <v>57</v>
      </c>
      <c r="N285" s="13" t="s">
        <v>58</v>
      </c>
      <c r="O285" s="30" t="str">
        <f>LEFT(Table14[[#This Row],[Phone]],3)</f>
        <v>706</v>
      </c>
      <c r="P285" s="8">
        <f>IF(COUNTIF($B$8:B285,Table14[[#This Row],[Address]])&gt;1,1,0)</f>
        <v>0</v>
      </c>
    </row>
    <row r="286" spans="1:16" x14ac:dyDescent="0.25">
      <c r="A286" s="3" t="s">
        <v>1074</v>
      </c>
      <c r="B286" s="3" t="s">
        <v>1076</v>
      </c>
      <c r="C286" s="13" t="s">
        <v>1077</v>
      </c>
      <c r="D286" s="12" t="s">
        <v>1069</v>
      </c>
      <c r="E286" s="12" t="s">
        <v>56</v>
      </c>
      <c r="F286" s="12">
        <v>30143</v>
      </c>
      <c r="G286" s="12" t="s">
        <v>1566</v>
      </c>
      <c r="H286" s="12" t="s">
        <v>56</v>
      </c>
      <c r="I286" s="11" t="s">
        <v>1075</v>
      </c>
      <c r="J286" s="12" t="s">
        <v>50</v>
      </c>
      <c r="K286" s="51">
        <v>4.5</v>
      </c>
      <c r="L286" s="13">
        <v>103</v>
      </c>
      <c r="M286" s="13" t="s">
        <v>57</v>
      </c>
      <c r="N286" s="13" t="s">
        <v>58</v>
      </c>
      <c r="O286" s="30" t="str">
        <f>LEFT(Table14[[#This Row],[Phone]],3)</f>
        <v>706</v>
      </c>
      <c r="P286" s="8">
        <f>IF(COUNTIF($B$8:B286,Table14[[#This Row],[Address]])&gt;1,1,0)</f>
        <v>0</v>
      </c>
    </row>
    <row r="287" spans="1:16" x14ac:dyDescent="0.25">
      <c r="A287" s="3" t="s">
        <v>1078</v>
      </c>
      <c r="B287" s="3" t="s">
        <v>1080</v>
      </c>
      <c r="C287" s="13" t="s">
        <v>1079</v>
      </c>
      <c r="D287" s="12" t="s">
        <v>1069</v>
      </c>
      <c r="E287" s="12" t="s">
        <v>56</v>
      </c>
      <c r="F287" s="12">
        <v>30143</v>
      </c>
      <c r="G287" s="12" t="s">
        <v>1566</v>
      </c>
      <c r="H287" s="12" t="s">
        <v>56</v>
      </c>
      <c r="I287" s="11" t="s">
        <v>1081</v>
      </c>
      <c r="J287" s="12" t="s">
        <v>50</v>
      </c>
      <c r="K287" s="51">
        <v>4</v>
      </c>
      <c r="L287" s="13">
        <v>72</v>
      </c>
      <c r="M287" s="13" t="s">
        <v>57</v>
      </c>
      <c r="N287" s="13" t="s">
        <v>58</v>
      </c>
      <c r="O287" s="30" t="str">
        <f>LEFT(Table14[[#This Row],[Phone]],3)</f>
        <v>706</v>
      </c>
      <c r="P287" s="8">
        <f>IF(COUNTIF($B$8:B287,Table14[[#This Row],[Address]])&gt;1,1,0)</f>
        <v>0</v>
      </c>
    </row>
    <row r="288" spans="1:16" x14ac:dyDescent="0.25">
      <c r="A288" s="3" t="s">
        <v>1082</v>
      </c>
      <c r="B288" s="3" t="s">
        <v>1085</v>
      </c>
      <c r="C288" s="13" t="s">
        <v>1084</v>
      </c>
      <c r="D288" s="12" t="s">
        <v>1069</v>
      </c>
      <c r="E288" s="12" t="s">
        <v>56</v>
      </c>
      <c r="F288" s="12">
        <v>30143</v>
      </c>
      <c r="G288" s="12" t="s">
        <v>1566</v>
      </c>
      <c r="H288" s="12" t="s">
        <v>56</v>
      </c>
      <c r="I288" s="11" t="s">
        <v>1083</v>
      </c>
      <c r="J288" s="12" t="s">
        <v>50</v>
      </c>
      <c r="K288" s="51">
        <v>4</v>
      </c>
      <c r="L288" s="13">
        <v>39</v>
      </c>
      <c r="M288" s="13" t="s">
        <v>50</v>
      </c>
      <c r="N288" s="13" t="s">
        <v>51</v>
      </c>
      <c r="O288" s="30" t="str">
        <f>LEFT(Table14[[#This Row],[Phone]],3)</f>
        <v>706</v>
      </c>
      <c r="P288" s="8">
        <f>IF(COUNTIF($B$8:B288,Table14[[#This Row],[Address]])&gt;1,1,0)</f>
        <v>0</v>
      </c>
    </row>
    <row r="289" spans="1:16" x14ac:dyDescent="0.25">
      <c r="A289" s="3" t="s">
        <v>1086</v>
      </c>
      <c r="B289" s="3" t="s">
        <v>1088</v>
      </c>
      <c r="C289" s="13" t="s">
        <v>1087</v>
      </c>
      <c r="D289" s="12" t="s">
        <v>1069</v>
      </c>
      <c r="E289" s="12" t="s">
        <v>56</v>
      </c>
      <c r="F289" s="12">
        <v>30143</v>
      </c>
      <c r="G289" s="12" t="s">
        <v>1566</v>
      </c>
      <c r="H289" s="12" t="s">
        <v>56</v>
      </c>
      <c r="I289" s="3"/>
      <c r="J289" s="12" t="s">
        <v>50</v>
      </c>
      <c r="K289" s="51">
        <v>4</v>
      </c>
      <c r="L289" s="13">
        <v>42</v>
      </c>
      <c r="M289" s="13" t="s">
        <v>50</v>
      </c>
      <c r="N289" s="13" t="s">
        <v>51</v>
      </c>
      <c r="O289" s="30" t="str">
        <f>LEFT(Table14[[#This Row],[Phone]],3)</f>
        <v>706</v>
      </c>
      <c r="P289" s="8">
        <f>IF(COUNTIF($B$8:B289,Table14[[#This Row],[Address]])&gt;1,1,0)</f>
        <v>0</v>
      </c>
    </row>
    <row r="290" spans="1:16" x14ac:dyDescent="0.25">
      <c r="A290" s="3" t="s">
        <v>1089</v>
      </c>
      <c r="B290" s="3" t="s">
        <v>1091</v>
      </c>
      <c r="C290" s="13" t="s">
        <v>1092</v>
      </c>
      <c r="D290" s="12" t="s">
        <v>1069</v>
      </c>
      <c r="E290" s="12" t="s">
        <v>56</v>
      </c>
      <c r="F290" s="12">
        <v>30143</v>
      </c>
      <c r="G290" s="12" t="s">
        <v>1566</v>
      </c>
      <c r="H290" s="12" t="s">
        <v>56</v>
      </c>
      <c r="I290" s="11" t="s">
        <v>1090</v>
      </c>
      <c r="J290" s="12" t="s">
        <v>50</v>
      </c>
      <c r="K290" s="51">
        <v>3.5</v>
      </c>
      <c r="L290" s="13">
        <v>33</v>
      </c>
      <c r="M290" s="13" t="s">
        <v>50</v>
      </c>
      <c r="N290" s="13" t="s">
        <v>58</v>
      </c>
      <c r="O290" s="30" t="str">
        <f>LEFT(Table14[[#This Row],[Phone]],3)</f>
        <v>706</v>
      </c>
      <c r="P290" s="8">
        <f>IF(COUNTIF($B$8:B290,Table14[[#This Row],[Address]])&gt;1,1,0)</f>
        <v>0</v>
      </c>
    </row>
    <row r="291" spans="1:16" x14ac:dyDescent="0.25">
      <c r="A291" s="3" t="s">
        <v>1093</v>
      </c>
      <c r="B291" s="3" t="s">
        <v>1096</v>
      </c>
      <c r="C291" s="13" t="s">
        <v>1095</v>
      </c>
      <c r="D291" s="12" t="s">
        <v>1069</v>
      </c>
      <c r="E291" s="12" t="s">
        <v>56</v>
      </c>
      <c r="F291" s="12">
        <v>30143</v>
      </c>
      <c r="G291" s="12" t="s">
        <v>1566</v>
      </c>
      <c r="H291" s="12" t="s">
        <v>56</v>
      </c>
      <c r="I291" s="11" t="s">
        <v>1094</v>
      </c>
      <c r="J291" s="12" t="s">
        <v>50</v>
      </c>
      <c r="K291" s="51">
        <v>4</v>
      </c>
      <c r="L291" s="13">
        <v>61</v>
      </c>
      <c r="M291" s="13" t="s">
        <v>57</v>
      </c>
      <c r="N291" s="13" t="s">
        <v>51</v>
      </c>
      <c r="O291" s="30" t="str">
        <f>LEFT(Table14[[#This Row],[Phone]],3)</f>
        <v>706</v>
      </c>
      <c r="P291" s="8">
        <f>IF(COUNTIF($B$8:B291,Table14[[#This Row],[Address]])&gt;1,1,0)</f>
        <v>0</v>
      </c>
    </row>
    <row r="292" spans="1:16" x14ac:dyDescent="0.25">
      <c r="A292" s="3" t="s">
        <v>1097</v>
      </c>
      <c r="B292" s="3" t="s">
        <v>1099</v>
      </c>
      <c r="C292" s="13" t="s">
        <v>1098</v>
      </c>
      <c r="D292" s="12" t="s">
        <v>1069</v>
      </c>
      <c r="E292" s="12" t="s">
        <v>56</v>
      </c>
      <c r="F292" s="12">
        <v>30143</v>
      </c>
      <c r="G292" s="12" t="s">
        <v>1566</v>
      </c>
      <c r="H292" s="12" t="s">
        <v>56</v>
      </c>
      <c r="I292" s="3"/>
      <c r="J292" s="12" t="s">
        <v>50</v>
      </c>
      <c r="K292" s="51">
        <v>4</v>
      </c>
      <c r="L292" s="13">
        <v>25</v>
      </c>
      <c r="M292" s="13" t="s">
        <v>50</v>
      </c>
      <c r="N292" s="13" t="s">
        <v>51</v>
      </c>
      <c r="O292" s="30" t="str">
        <f>LEFT(Table14[[#This Row],[Phone]],3)</f>
        <v>706</v>
      </c>
      <c r="P292" s="8">
        <f>IF(COUNTIF($B$8:B292,Table14[[#This Row],[Address]])&gt;1,1,0)</f>
        <v>0</v>
      </c>
    </row>
    <row r="293" spans="1:16" x14ac:dyDescent="0.25">
      <c r="A293" s="3" t="s">
        <v>1100</v>
      </c>
      <c r="B293" s="3" t="s">
        <v>1102</v>
      </c>
      <c r="C293" s="13" t="s">
        <v>1103</v>
      </c>
      <c r="D293" s="12" t="s">
        <v>1069</v>
      </c>
      <c r="E293" s="12" t="s">
        <v>56</v>
      </c>
      <c r="F293" s="12">
        <v>30143</v>
      </c>
      <c r="G293" s="12" t="s">
        <v>1566</v>
      </c>
      <c r="H293" s="12" t="s">
        <v>56</v>
      </c>
      <c r="I293" s="11" t="s">
        <v>1101</v>
      </c>
      <c r="J293" s="12" t="s">
        <v>50</v>
      </c>
      <c r="K293" s="51">
        <v>3.5</v>
      </c>
      <c r="L293" s="13">
        <v>48</v>
      </c>
      <c r="M293" s="13" t="s">
        <v>50</v>
      </c>
      <c r="N293" s="13" t="s">
        <v>58</v>
      </c>
      <c r="O293" s="30" t="str">
        <f>LEFT(Table14[[#This Row],[Phone]],3)</f>
        <v>706</v>
      </c>
      <c r="P293" s="8">
        <f>IF(COUNTIF($B$8:B293,Table14[[#This Row],[Address]])&gt;1,1,0)</f>
        <v>0</v>
      </c>
    </row>
    <row r="294" spans="1:16" x14ac:dyDescent="0.25">
      <c r="A294" s="3" t="s">
        <v>1104</v>
      </c>
      <c r="B294" s="3" t="s">
        <v>1107</v>
      </c>
      <c r="C294" s="13" t="s">
        <v>1106</v>
      </c>
      <c r="D294" s="12" t="s">
        <v>1069</v>
      </c>
      <c r="E294" s="12" t="s">
        <v>56</v>
      </c>
      <c r="F294" s="12">
        <v>30143</v>
      </c>
      <c r="G294" s="12" t="s">
        <v>1566</v>
      </c>
      <c r="H294" s="12" t="s">
        <v>56</v>
      </c>
      <c r="I294" s="11" t="s">
        <v>1105</v>
      </c>
      <c r="J294" s="12" t="s">
        <v>50</v>
      </c>
      <c r="K294" s="51">
        <v>4.5</v>
      </c>
      <c r="L294" s="13">
        <v>14</v>
      </c>
      <c r="M294" s="13" t="s">
        <v>57</v>
      </c>
      <c r="N294" s="13" t="s">
        <v>58</v>
      </c>
      <c r="O294" s="30" t="str">
        <f>LEFT(Table14[[#This Row],[Phone]],3)</f>
        <v>770</v>
      </c>
      <c r="P294" s="8">
        <f>IF(COUNTIF($B$8:B294,Table14[[#This Row],[Address]])&gt;1,1,0)</f>
        <v>0</v>
      </c>
    </row>
    <row r="295" spans="1:16" x14ac:dyDescent="0.25">
      <c r="A295" s="3" t="s">
        <v>1108</v>
      </c>
      <c r="B295" s="3" t="s">
        <v>1110</v>
      </c>
      <c r="C295" s="13" t="s">
        <v>1111</v>
      </c>
      <c r="D295" s="12" t="s">
        <v>1069</v>
      </c>
      <c r="E295" s="12" t="s">
        <v>56</v>
      </c>
      <c r="F295" s="12">
        <v>30143</v>
      </c>
      <c r="G295" s="12" t="s">
        <v>1566</v>
      </c>
      <c r="H295" s="12" t="s">
        <v>56</v>
      </c>
      <c r="I295" s="11" t="s">
        <v>1109</v>
      </c>
      <c r="J295" s="12" t="s">
        <v>50</v>
      </c>
      <c r="K295" s="51">
        <v>3.5</v>
      </c>
      <c r="L295" s="13">
        <v>63</v>
      </c>
      <c r="M295" s="13" t="s">
        <v>57</v>
      </c>
      <c r="N295" s="13" t="s">
        <v>58</v>
      </c>
      <c r="O295" s="30" t="str">
        <f>LEFT(Table14[[#This Row],[Phone]],3)</f>
        <v>706</v>
      </c>
      <c r="P295" s="8">
        <f>IF(COUNTIF($B$8:B295,Table14[[#This Row],[Address]])&gt;1,1,0)</f>
        <v>0</v>
      </c>
    </row>
    <row r="296" spans="1:16" x14ac:dyDescent="0.25">
      <c r="A296" s="3" t="s">
        <v>1112</v>
      </c>
      <c r="B296" s="3" t="s">
        <v>1115</v>
      </c>
      <c r="C296" s="13" t="s">
        <v>1114</v>
      </c>
      <c r="D296" s="12" t="s">
        <v>1069</v>
      </c>
      <c r="E296" s="12" t="s">
        <v>56</v>
      </c>
      <c r="F296" s="12">
        <v>30143</v>
      </c>
      <c r="G296" s="12" t="s">
        <v>1566</v>
      </c>
      <c r="H296" s="12" t="s">
        <v>56</v>
      </c>
      <c r="I296" s="11" t="s">
        <v>1113</v>
      </c>
      <c r="J296" s="12" t="s">
        <v>50</v>
      </c>
      <c r="K296" s="51">
        <v>3</v>
      </c>
      <c r="L296" s="13">
        <v>91</v>
      </c>
      <c r="M296" s="13" t="s">
        <v>57</v>
      </c>
      <c r="N296" s="13" t="s">
        <v>51</v>
      </c>
      <c r="O296" s="30" t="str">
        <f>LEFT(Table14[[#This Row],[Phone]],3)</f>
        <v>706</v>
      </c>
      <c r="P296" s="8">
        <f>IF(COUNTIF($B$8:B296,Table14[[#This Row],[Address]])&gt;1,1,0)</f>
        <v>0</v>
      </c>
    </row>
    <row r="297" spans="1:16" x14ac:dyDescent="0.25">
      <c r="A297" s="3" t="s">
        <v>1116</v>
      </c>
      <c r="B297" s="3" t="s">
        <v>1118</v>
      </c>
      <c r="C297" s="13" t="s">
        <v>1117</v>
      </c>
      <c r="D297" s="12" t="s">
        <v>1069</v>
      </c>
      <c r="E297" s="12" t="s">
        <v>56</v>
      </c>
      <c r="F297" s="12">
        <v>30143</v>
      </c>
      <c r="G297" s="12" t="s">
        <v>1566</v>
      </c>
      <c r="H297" s="12" t="s">
        <v>56</v>
      </c>
      <c r="I297" s="3"/>
      <c r="J297" s="12" t="s">
        <v>50</v>
      </c>
      <c r="K297" s="51">
        <v>2</v>
      </c>
      <c r="L297" s="13">
        <v>23</v>
      </c>
      <c r="M297" s="13" t="s">
        <v>50</v>
      </c>
      <c r="N297" s="13" t="s">
        <v>58</v>
      </c>
      <c r="O297" s="30" t="str">
        <f>LEFT(Table14[[#This Row],[Phone]],3)</f>
        <v>706</v>
      </c>
      <c r="P297" s="8">
        <f>IF(COUNTIF($B$8:B297,Table14[[#This Row],[Address]])&gt;1,1,0)</f>
        <v>0</v>
      </c>
    </row>
    <row r="298" spans="1:16" x14ac:dyDescent="0.25">
      <c r="A298" s="3" t="s">
        <v>1119</v>
      </c>
      <c r="B298" s="3" t="s">
        <v>1121</v>
      </c>
      <c r="C298" s="13" t="s">
        <v>1122</v>
      </c>
      <c r="D298" s="12" t="s">
        <v>662</v>
      </c>
      <c r="E298" s="12" t="s">
        <v>56</v>
      </c>
      <c r="F298" s="12">
        <v>30512</v>
      </c>
      <c r="G298" s="12" t="s">
        <v>1566</v>
      </c>
      <c r="H298" s="12" t="s">
        <v>56</v>
      </c>
      <c r="I298" s="11" t="s">
        <v>1120</v>
      </c>
      <c r="J298" s="12" t="s">
        <v>50</v>
      </c>
      <c r="K298" s="51">
        <v>4.5</v>
      </c>
      <c r="L298" s="13">
        <v>240</v>
      </c>
      <c r="M298" s="13" t="s">
        <v>57</v>
      </c>
      <c r="N298" s="13" t="s">
        <v>51</v>
      </c>
      <c r="O298" s="30" t="str">
        <f>LEFT(Table14[[#This Row],[Phone]],3)</f>
        <v>706</v>
      </c>
      <c r="P298" s="8">
        <f>IF(COUNTIF($B$8:B298,Table14[[#This Row],[Address]])&gt;1,1,0)</f>
        <v>0</v>
      </c>
    </row>
    <row r="299" spans="1:16" x14ac:dyDescent="0.25">
      <c r="A299" s="3" t="s">
        <v>1123</v>
      </c>
      <c r="B299" s="3" t="s">
        <v>1125</v>
      </c>
      <c r="C299" s="13" t="s">
        <v>1126</v>
      </c>
      <c r="D299" s="12" t="s">
        <v>662</v>
      </c>
      <c r="E299" s="12" t="s">
        <v>56</v>
      </c>
      <c r="F299" s="12">
        <v>30512</v>
      </c>
      <c r="G299" s="12" t="s">
        <v>1566</v>
      </c>
      <c r="H299" s="12" t="s">
        <v>56</v>
      </c>
      <c r="I299" s="11" t="s">
        <v>1124</v>
      </c>
      <c r="J299" s="12" t="s">
        <v>50</v>
      </c>
      <c r="K299" s="51">
        <v>4</v>
      </c>
      <c r="L299" s="13">
        <v>66</v>
      </c>
      <c r="M299" s="13" t="s">
        <v>57</v>
      </c>
      <c r="N299" s="13" t="s">
        <v>58</v>
      </c>
      <c r="O299" s="30" t="str">
        <f>LEFT(Table14[[#This Row],[Phone]],3)</f>
        <v>706</v>
      </c>
      <c r="P299" s="8">
        <f>IF(COUNTIF($B$8:B299,Table14[[#This Row],[Address]])&gt;1,1,0)</f>
        <v>0</v>
      </c>
    </row>
    <row r="300" spans="1:16" x14ac:dyDescent="0.25">
      <c r="A300" s="3" t="s">
        <v>1127</v>
      </c>
      <c r="B300" s="3" t="s">
        <v>1129</v>
      </c>
      <c r="C300" s="13" t="s">
        <v>1128</v>
      </c>
      <c r="D300" s="12" t="s">
        <v>662</v>
      </c>
      <c r="E300" s="12" t="s">
        <v>56</v>
      </c>
      <c r="F300" s="12">
        <v>30512</v>
      </c>
      <c r="G300" s="12" t="s">
        <v>1566</v>
      </c>
      <c r="H300" s="12" t="s">
        <v>56</v>
      </c>
      <c r="I300" s="3"/>
      <c r="J300" s="12" t="s">
        <v>50</v>
      </c>
      <c r="K300" s="51">
        <v>3.5</v>
      </c>
      <c r="L300" s="13">
        <v>86</v>
      </c>
      <c r="M300" s="13" t="s">
        <v>57</v>
      </c>
      <c r="N300" s="13" t="s">
        <v>51</v>
      </c>
      <c r="O300" s="30" t="str">
        <f>LEFT(Table14[[#This Row],[Phone]],3)</f>
        <v>706</v>
      </c>
      <c r="P300" s="8">
        <f>IF(COUNTIF($B$8:B300,Table14[[#This Row],[Address]])&gt;1,1,0)</f>
        <v>0</v>
      </c>
    </row>
    <row r="301" spans="1:16" x14ac:dyDescent="0.25">
      <c r="A301" s="3" t="s">
        <v>991</v>
      </c>
      <c r="B301" s="3" t="s">
        <v>1131</v>
      </c>
      <c r="C301" s="13" t="s">
        <v>1130</v>
      </c>
      <c r="D301" s="12" t="s">
        <v>662</v>
      </c>
      <c r="E301" s="12" t="s">
        <v>56</v>
      </c>
      <c r="F301" s="12">
        <v>30512</v>
      </c>
      <c r="G301" s="12" t="s">
        <v>1566</v>
      </c>
      <c r="H301" s="12" t="s">
        <v>56</v>
      </c>
      <c r="I301" s="3"/>
      <c r="J301" s="12" t="s">
        <v>50</v>
      </c>
      <c r="K301" s="51">
        <v>3</v>
      </c>
      <c r="L301" s="13">
        <v>23</v>
      </c>
      <c r="M301" s="13" t="s">
        <v>50</v>
      </c>
      <c r="N301" s="13" t="s">
        <v>58</v>
      </c>
      <c r="O301" s="30" t="str">
        <f>LEFT(Table14[[#This Row],[Phone]],3)</f>
        <v>706</v>
      </c>
      <c r="P301" s="8">
        <f>IF(COUNTIF($B$8:B301,Table14[[#This Row],[Address]])&gt;1,1,0)</f>
        <v>0</v>
      </c>
    </row>
    <row r="302" spans="1:16" x14ac:dyDescent="0.25">
      <c r="A302" s="3" t="s">
        <v>1132</v>
      </c>
      <c r="B302" s="3" t="s">
        <v>1133</v>
      </c>
      <c r="C302" s="13" t="s">
        <v>1134</v>
      </c>
      <c r="D302" s="12" t="s">
        <v>335</v>
      </c>
      <c r="E302" s="12" t="s">
        <v>56</v>
      </c>
      <c r="F302" s="12">
        <v>30041</v>
      </c>
      <c r="G302" s="12" t="s">
        <v>1566</v>
      </c>
      <c r="H302" s="12" t="s">
        <v>56</v>
      </c>
      <c r="I302" s="11" t="s">
        <v>1135</v>
      </c>
      <c r="J302" s="12" t="s">
        <v>50</v>
      </c>
      <c r="K302" s="51">
        <v>4</v>
      </c>
      <c r="L302" s="13">
        <v>32</v>
      </c>
      <c r="M302" s="13" t="s">
        <v>57</v>
      </c>
      <c r="N302" s="13" t="s">
        <v>58</v>
      </c>
      <c r="O302" s="30" t="str">
        <f>LEFT(Table14[[#This Row],[Phone]],3)</f>
        <v>770</v>
      </c>
      <c r="P302" s="8">
        <f>IF(COUNTIF($B$8:B302,Table14[[#This Row],[Address]])&gt;1,1,0)</f>
        <v>0</v>
      </c>
    </row>
    <row r="303" spans="1:16" x14ac:dyDescent="0.25">
      <c r="A303" s="3" t="s">
        <v>1136</v>
      </c>
      <c r="B303" s="3" t="s">
        <v>1138</v>
      </c>
      <c r="C303" s="13" t="s">
        <v>1139</v>
      </c>
      <c r="D303" s="12" t="s">
        <v>335</v>
      </c>
      <c r="E303" s="12" t="s">
        <v>56</v>
      </c>
      <c r="F303" s="12">
        <v>30041</v>
      </c>
      <c r="G303" s="12" t="s">
        <v>1566</v>
      </c>
      <c r="H303" s="12" t="s">
        <v>56</v>
      </c>
      <c r="I303" s="11" t="s">
        <v>1137</v>
      </c>
      <c r="J303" s="12" t="s">
        <v>50</v>
      </c>
      <c r="K303" s="51">
        <v>4.5</v>
      </c>
      <c r="L303" s="13">
        <v>18</v>
      </c>
      <c r="M303" s="13" t="s">
        <v>57</v>
      </c>
      <c r="N303" s="13" t="s">
        <v>58</v>
      </c>
      <c r="O303" s="30" t="str">
        <f>LEFT(Table14[[#This Row],[Phone]],3)</f>
        <v>470</v>
      </c>
      <c r="P303" s="8">
        <f>IF(COUNTIF($B$8:B303,Table14[[#This Row],[Address]])&gt;1,1,0)</f>
        <v>0</v>
      </c>
    </row>
    <row r="304" spans="1:16" x14ac:dyDescent="0.25">
      <c r="A304" s="3" t="s">
        <v>1140</v>
      </c>
      <c r="B304" s="3" t="s">
        <v>1142</v>
      </c>
      <c r="C304" s="13" t="s">
        <v>1143</v>
      </c>
      <c r="D304" s="12" t="s">
        <v>335</v>
      </c>
      <c r="E304" s="12" t="s">
        <v>56</v>
      </c>
      <c r="F304" s="12">
        <v>30041</v>
      </c>
      <c r="G304" s="12" t="s">
        <v>1566</v>
      </c>
      <c r="H304" s="12" t="s">
        <v>56</v>
      </c>
      <c r="I304" s="11" t="s">
        <v>1141</v>
      </c>
      <c r="J304" s="12" t="s">
        <v>50</v>
      </c>
      <c r="K304" s="51">
        <v>4.5</v>
      </c>
      <c r="L304" s="13">
        <v>56</v>
      </c>
      <c r="M304" s="13" t="s">
        <v>57</v>
      </c>
      <c r="N304" s="13" t="s">
        <v>51</v>
      </c>
      <c r="O304" s="30" t="str">
        <f>LEFT(Table14[[#This Row],[Phone]],3)</f>
        <v>770</v>
      </c>
      <c r="P304" s="8">
        <f>IF(COUNTIF($B$8:B304,Table14[[#This Row],[Address]])&gt;1,1,0)</f>
        <v>0</v>
      </c>
    </row>
    <row r="305" spans="1:16" x14ac:dyDescent="0.25">
      <c r="A305" s="3" t="s">
        <v>1144</v>
      </c>
      <c r="B305" s="3" t="s">
        <v>1146</v>
      </c>
      <c r="C305" s="13" t="s">
        <v>1147</v>
      </c>
      <c r="D305" s="12" t="s">
        <v>335</v>
      </c>
      <c r="E305" s="12" t="s">
        <v>56</v>
      </c>
      <c r="F305" s="12">
        <v>30041</v>
      </c>
      <c r="G305" s="12" t="s">
        <v>1566</v>
      </c>
      <c r="H305" s="12" t="s">
        <v>56</v>
      </c>
      <c r="I305" s="11" t="s">
        <v>1145</v>
      </c>
      <c r="J305" s="12" t="s">
        <v>50</v>
      </c>
      <c r="K305" s="51">
        <v>4</v>
      </c>
      <c r="L305" s="13">
        <v>350</v>
      </c>
      <c r="M305" s="13" t="s">
        <v>50</v>
      </c>
      <c r="N305" s="13" t="s">
        <v>51</v>
      </c>
      <c r="O305" s="30" t="str">
        <f>LEFT(Table14[[#This Row],[Phone]],3)</f>
        <v>470</v>
      </c>
      <c r="P305" s="8">
        <f>IF(COUNTIF($B$8:B305,Table14[[#This Row],[Address]])&gt;1,1,0)</f>
        <v>0</v>
      </c>
    </row>
    <row r="306" spans="1:16" x14ac:dyDescent="0.25">
      <c r="A306" s="3" t="s">
        <v>1148</v>
      </c>
      <c r="B306" s="3" t="s">
        <v>1150</v>
      </c>
      <c r="C306" s="13" t="s">
        <v>1151</v>
      </c>
      <c r="D306" s="12" t="s">
        <v>335</v>
      </c>
      <c r="E306" s="12" t="s">
        <v>56</v>
      </c>
      <c r="F306" s="12">
        <v>30040</v>
      </c>
      <c r="G306" s="12" t="s">
        <v>1566</v>
      </c>
      <c r="H306" s="12" t="s">
        <v>56</v>
      </c>
      <c r="I306" s="11" t="s">
        <v>1149</v>
      </c>
      <c r="J306" s="12" t="s">
        <v>50</v>
      </c>
      <c r="K306" s="51">
        <v>4</v>
      </c>
      <c r="L306" s="13">
        <v>104</v>
      </c>
      <c r="M306" s="13" t="s">
        <v>57</v>
      </c>
      <c r="N306" s="13" t="s">
        <v>58</v>
      </c>
      <c r="O306" s="30" t="str">
        <f>LEFT(Table14[[#This Row],[Phone]],3)</f>
        <v>678</v>
      </c>
      <c r="P306" s="8">
        <f>IF(COUNTIF($B$8:B306,Table14[[#This Row],[Address]])&gt;1,1,0)</f>
        <v>0</v>
      </c>
    </row>
    <row r="307" spans="1:16" x14ac:dyDescent="0.25">
      <c r="A307" s="3" t="s">
        <v>1152</v>
      </c>
      <c r="B307" s="3" t="s">
        <v>1154</v>
      </c>
      <c r="C307" s="13" t="s">
        <v>1153</v>
      </c>
      <c r="D307" s="12" t="s">
        <v>335</v>
      </c>
      <c r="E307" s="12" t="s">
        <v>56</v>
      </c>
      <c r="F307" s="12">
        <v>30041</v>
      </c>
      <c r="G307" s="12" t="s">
        <v>1566</v>
      </c>
      <c r="H307" s="12" t="s">
        <v>56</v>
      </c>
      <c r="I307" s="11" t="s">
        <v>1155</v>
      </c>
      <c r="J307" s="12" t="s">
        <v>50</v>
      </c>
      <c r="K307" s="51">
        <v>4</v>
      </c>
      <c r="L307" s="13">
        <v>277</v>
      </c>
      <c r="M307" s="13" t="s">
        <v>57</v>
      </c>
      <c r="N307" s="13" t="s">
        <v>58</v>
      </c>
      <c r="O307" s="30" t="str">
        <f>LEFT(Table14[[#This Row],[Phone]],3)</f>
        <v>770</v>
      </c>
      <c r="P307" s="8">
        <f>IF(COUNTIF($B$8:B307,Table14[[#This Row],[Address]])&gt;1,1,0)</f>
        <v>0</v>
      </c>
    </row>
    <row r="308" spans="1:16" x14ac:dyDescent="0.25">
      <c r="A308" s="3" t="s">
        <v>1156</v>
      </c>
      <c r="B308" s="3" t="s">
        <v>1158</v>
      </c>
      <c r="C308" s="13" t="s">
        <v>1157</v>
      </c>
      <c r="D308" s="12" t="s">
        <v>335</v>
      </c>
      <c r="E308" s="12" t="s">
        <v>56</v>
      </c>
      <c r="F308" s="12">
        <v>30041</v>
      </c>
      <c r="G308" s="12" t="s">
        <v>1566</v>
      </c>
      <c r="H308" s="12" t="s">
        <v>56</v>
      </c>
      <c r="I308" s="11" t="s">
        <v>1159</v>
      </c>
      <c r="J308" s="12" t="s">
        <v>50</v>
      </c>
      <c r="K308" s="51">
        <v>4.5</v>
      </c>
      <c r="L308" s="13">
        <v>337</v>
      </c>
      <c r="M308" s="13" t="s">
        <v>50</v>
      </c>
      <c r="N308" s="13" t="s">
        <v>51</v>
      </c>
      <c r="O308" s="30" t="str">
        <f>LEFT(Table14[[#This Row],[Phone]],3)</f>
        <v>770</v>
      </c>
      <c r="P308" s="8">
        <f>IF(COUNTIF($B$8:B308,Table14[[#This Row],[Address]])&gt;1,1,0)</f>
        <v>0</v>
      </c>
    </row>
    <row r="309" spans="1:16" x14ac:dyDescent="0.25">
      <c r="A309" s="3" t="s">
        <v>1160</v>
      </c>
      <c r="B309" s="3" t="s">
        <v>1162</v>
      </c>
      <c r="C309" s="13" t="s">
        <v>1163</v>
      </c>
      <c r="D309" s="12" t="s">
        <v>335</v>
      </c>
      <c r="E309" s="12" t="s">
        <v>56</v>
      </c>
      <c r="F309" s="12">
        <v>30041</v>
      </c>
      <c r="G309" s="12" t="s">
        <v>1566</v>
      </c>
      <c r="H309" s="12" t="s">
        <v>56</v>
      </c>
      <c r="I309" s="11" t="s">
        <v>1161</v>
      </c>
      <c r="J309" s="12" t="s">
        <v>50</v>
      </c>
      <c r="K309" s="51">
        <v>4.5</v>
      </c>
      <c r="L309" s="13">
        <v>426</v>
      </c>
      <c r="M309" s="13" t="s">
        <v>50</v>
      </c>
      <c r="N309" s="13" t="s">
        <v>58</v>
      </c>
      <c r="O309" s="30" t="str">
        <f>LEFT(Table14[[#This Row],[Phone]],3)</f>
        <v>770</v>
      </c>
      <c r="P309" s="8">
        <f>IF(COUNTIF($B$8:B309,Table14[[#This Row],[Address]])&gt;1,1,0)</f>
        <v>0</v>
      </c>
    </row>
    <row r="310" spans="1:16" x14ac:dyDescent="0.25">
      <c r="A310" s="3" t="s">
        <v>1164</v>
      </c>
      <c r="B310" s="3" t="s">
        <v>1166</v>
      </c>
      <c r="C310" s="13" t="s">
        <v>1168</v>
      </c>
      <c r="D310" s="12" t="s">
        <v>1167</v>
      </c>
      <c r="E310" s="12" t="s">
        <v>56</v>
      </c>
      <c r="F310" s="12">
        <v>30005</v>
      </c>
      <c r="G310" s="12" t="s">
        <v>1566</v>
      </c>
      <c r="H310" s="12" t="s">
        <v>56</v>
      </c>
      <c r="I310" s="11" t="s">
        <v>1165</v>
      </c>
      <c r="J310" s="12" t="s">
        <v>50</v>
      </c>
      <c r="K310" s="51">
        <v>5</v>
      </c>
      <c r="L310" s="13">
        <v>269</v>
      </c>
      <c r="M310" s="13" t="s">
        <v>57</v>
      </c>
      <c r="N310" s="13" t="s">
        <v>51</v>
      </c>
      <c r="O310" s="30" t="str">
        <f>LEFT(Table14[[#This Row],[Phone]],3)</f>
        <v>678</v>
      </c>
      <c r="P310" s="8">
        <f>IF(COUNTIF($B$8:B310,Table14[[#This Row],[Address]])&gt;1,1,0)</f>
        <v>0</v>
      </c>
    </row>
    <row r="311" spans="1:16" x14ac:dyDescent="0.25">
      <c r="A311" s="3" t="s">
        <v>1169</v>
      </c>
      <c r="B311" s="3" t="s">
        <v>1171</v>
      </c>
      <c r="C311" s="13" t="s">
        <v>1170</v>
      </c>
      <c r="D311" s="12" t="s">
        <v>335</v>
      </c>
      <c r="E311" s="12" t="s">
        <v>56</v>
      </c>
      <c r="F311" s="12">
        <v>30041</v>
      </c>
      <c r="G311" s="12" t="s">
        <v>1566</v>
      </c>
      <c r="H311" s="12" t="s">
        <v>56</v>
      </c>
      <c r="I311" s="3"/>
      <c r="J311" s="12" t="s">
        <v>50</v>
      </c>
      <c r="K311" s="51">
        <v>4</v>
      </c>
      <c r="L311" s="13"/>
      <c r="M311" s="13" t="s">
        <v>50</v>
      </c>
      <c r="N311" s="13" t="s">
        <v>51</v>
      </c>
      <c r="O311" s="30" t="str">
        <f>LEFT(Table14[[#This Row],[Phone]],3)</f>
        <v>770</v>
      </c>
      <c r="P311" s="8">
        <f>IF(COUNTIF($B$8:B311,Table14[[#This Row],[Address]])&gt;1,1,0)</f>
        <v>0</v>
      </c>
    </row>
    <row r="312" spans="1:16" x14ac:dyDescent="0.25">
      <c r="A312" s="3" t="s">
        <v>1172</v>
      </c>
      <c r="B312" s="3" t="s">
        <v>1174</v>
      </c>
      <c r="C312" s="13" t="s">
        <v>1175</v>
      </c>
      <c r="D312" s="12" t="s">
        <v>335</v>
      </c>
      <c r="E312" s="12" t="s">
        <v>56</v>
      </c>
      <c r="F312" s="12">
        <v>30041</v>
      </c>
      <c r="G312" s="12" t="s">
        <v>1566</v>
      </c>
      <c r="H312" s="12" t="s">
        <v>56</v>
      </c>
      <c r="I312" s="11" t="s">
        <v>1173</v>
      </c>
      <c r="J312" s="12" t="s">
        <v>50</v>
      </c>
      <c r="K312" s="51">
        <v>4</v>
      </c>
      <c r="L312" s="13">
        <v>114</v>
      </c>
      <c r="M312" s="13" t="s">
        <v>57</v>
      </c>
      <c r="N312" s="13" t="s">
        <v>51</v>
      </c>
      <c r="O312" s="30" t="str">
        <f>LEFT(Table14[[#This Row],[Phone]],3)</f>
        <v>470</v>
      </c>
      <c r="P312" s="8">
        <f>IF(COUNTIF($B$8:B312,Table14[[#This Row],[Address]])&gt;1,1,0)</f>
        <v>0</v>
      </c>
    </row>
    <row r="313" spans="1:16" x14ac:dyDescent="0.25">
      <c r="A313" s="3" t="s">
        <v>1176</v>
      </c>
      <c r="B313" s="3" t="s">
        <v>1178</v>
      </c>
      <c r="C313" s="13" t="s">
        <v>1179</v>
      </c>
      <c r="D313" s="12" t="s">
        <v>335</v>
      </c>
      <c r="E313" s="12" t="s">
        <v>56</v>
      </c>
      <c r="F313" s="12">
        <v>30041</v>
      </c>
      <c r="G313" s="12" t="s">
        <v>1566</v>
      </c>
      <c r="H313" s="12" t="s">
        <v>56</v>
      </c>
      <c r="I313" s="57" t="s">
        <v>1177</v>
      </c>
      <c r="J313" s="12" t="s">
        <v>50</v>
      </c>
      <c r="K313" s="51">
        <v>4</v>
      </c>
      <c r="L313" s="13">
        <v>26</v>
      </c>
      <c r="M313" s="13" t="s">
        <v>50</v>
      </c>
      <c r="N313" s="13" t="s">
        <v>58</v>
      </c>
      <c r="O313" s="30" t="str">
        <f>LEFT(Table14[[#This Row],[Phone]],3)</f>
        <v>470</v>
      </c>
      <c r="P313" s="8">
        <f>IF(COUNTIF($B$8:B313,Table14[[#This Row],[Address]])&gt;1,1,0)</f>
        <v>0</v>
      </c>
    </row>
    <row r="314" spans="1:16" x14ac:dyDescent="0.25">
      <c r="A314" s="3" t="s">
        <v>1180</v>
      </c>
      <c r="B314" s="3" t="s">
        <v>1183</v>
      </c>
      <c r="C314" s="13" t="s">
        <v>1182</v>
      </c>
      <c r="D314" s="12" t="s">
        <v>335</v>
      </c>
      <c r="E314" s="12" t="s">
        <v>56</v>
      </c>
      <c r="F314" s="12">
        <v>30041</v>
      </c>
      <c r="G314" s="12" t="s">
        <v>1566</v>
      </c>
      <c r="H314" s="12" t="s">
        <v>56</v>
      </c>
      <c r="I314" s="11" t="s">
        <v>1181</v>
      </c>
      <c r="J314" s="12" t="s">
        <v>50</v>
      </c>
      <c r="K314" s="51">
        <v>4</v>
      </c>
      <c r="L314" s="13">
        <v>176</v>
      </c>
      <c r="M314" s="13" t="s">
        <v>57</v>
      </c>
      <c r="N314" s="13" t="s">
        <v>58</v>
      </c>
      <c r="O314" s="30" t="str">
        <f>LEFT(Table14[[#This Row],[Phone]],3)</f>
        <v>678</v>
      </c>
      <c r="P314" s="8">
        <f>IF(COUNTIF($B$8:B314,Table14[[#This Row],[Address]])&gt;1,1,0)</f>
        <v>0</v>
      </c>
    </row>
    <row r="315" spans="1:16" x14ac:dyDescent="0.25">
      <c r="A315" s="3" t="s">
        <v>1184</v>
      </c>
      <c r="B315" s="3" t="s">
        <v>1187</v>
      </c>
      <c r="C315" s="13" t="s">
        <v>1186</v>
      </c>
      <c r="D315" s="12" t="s">
        <v>335</v>
      </c>
      <c r="E315" s="12" t="s">
        <v>56</v>
      </c>
      <c r="F315" s="12">
        <v>30041</v>
      </c>
      <c r="G315" s="12" t="s">
        <v>1566</v>
      </c>
      <c r="H315" s="12" t="s">
        <v>56</v>
      </c>
      <c r="I315" s="11" t="s">
        <v>1185</v>
      </c>
      <c r="J315" s="12" t="s">
        <v>50</v>
      </c>
      <c r="K315" s="51">
        <v>4</v>
      </c>
      <c r="L315" s="13">
        <v>407</v>
      </c>
      <c r="M315" s="13" t="s">
        <v>57</v>
      </c>
      <c r="N315" s="13" t="s">
        <v>58</v>
      </c>
      <c r="O315" s="30" t="str">
        <f>LEFT(Table14[[#This Row],[Phone]],3)</f>
        <v>678</v>
      </c>
      <c r="P315" s="8">
        <f>IF(COUNTIF($B$8:B315,Table14[[#This Row],[Address]])&gt;1,1,0)</f>
        <v>0</v>
      </c>
    </row>
    <row r="316" spans="1:16" x14ac:dyDescent="0.25">
      <c r="A316" s="3" t="s">
        <v>1188</v>
      </c>
      <c r="B316" s="3" t="s">
        <v>1190</v>
      </c>
      <c r="C316" s="13" t="s">
        <v>1189</v>
      </c>
      <c r="D316" s="12" t="s">
        <v>335</v>
      </c>
      <c r="E316" s="12" t="s">
        <v>56</v>
      </c>
      <c r="F316" s="12">
        <v>30040</v>
      </c>
      <c r="G316" s="12" t="s">
        <v>1566</v>
      </c>
      <c r="H316" s="12" t="s">
        <v>56</v>
      </c>
      <c r="I316" s="11" t="s">
        <v>1191</v>
      </c>
      <c r="J316" s="12" t="s">
        <v>50</v>
      </c>
      <c r="K316" s="51">
        <v>4.5</v>
      </c>
      <c r="L316" s="13">
        <v>198</v>
      </c>
      <c r="M316" s="13" t="s">
        <v>57</v>
      </c>
      <c r="N316" s="13" t="s">
        <v>51</v>
      </c>
      <c r="O316" s="30" t="str">
        <f>LEFT(Table14[[#This Row],[Phone]],3)</f>
        <v>770</v>
      </c>
      <c r="P316" s="8">
        <f>IF(COUNTIF($B$8:B316,Table14[[#This Row],[Address]])&gt;1,1,0)</f>
        <v>0</v>
      </c>
    </row>
    <row r="317" spans="1:16" x14ac:dyDescent="0.25">
      <c r="A317" s="3" t="s">
        <v>1192</v>
      </c>
      <c r="B317" s="3" t="s">
        <v>1193</v>
      </c>
      <c r="C317" s="13" t="s">
        <v>1194</v>
      </c>
      <c r="D317" s="12" t="s">
        <v>444</v>
      </c>
      <c r="E317" s="12" t="s">
        <v>56</v>
      </c>
      <c r="F317" s="12">
        <v>30518</v>
      </c>
      <c r="G317" s="12" t="s">
        <v>1566</v>
      </c>
      <c r="H317" s="12" t="s">
        <v>56</v>
      </c>
      <c r="I317" s="11" t="s">
        <v>1195</v>
      </c>
      <c r="J317" s="12" t="s">
        <v>50</v>
      </c>
      <c r="K317" s="51">
        <v>4.5</v>
      </c>
      <c r="L317" s="13">
        <v>624</v>
      </c>
      <c r="M317" s="13" t="s">
        <v>57</v>
      </c>
      <c r="N317" s="13" t="s">
        <v>51</v>
      </c>
      <c r="O317" s="30" t="str">
        <f>LEFT(Table14[[#This Row],[Phone]],3)</f>
        <v>678</v>
      </c>
      <c r="P317" s="8">
        <f>IF(COUNTIF($B$8:B317,Table14[[#This Row],[Address]])&gt;1,1,0)</f>
        <v>0</v>
      </c>
    </row>
    <row r="318" spans="1:16" x14ac:dyDescent="0.25">
      <c r="A318" s="3" t="s">
        <v>1196</v>
      </c>
      <c r="B318" s="3" t="s">
        <v>1198</v>
      </c>
      <c r="C318" s="13" t="s">
        <v>1197</v>
      </c>
      <c r="D318" s="12" t="s">
        <v>335</v>
      </c>
      <c r="E318" s="12" t="s">
        <v>56</v>
      </c>
      <c r="F318" s="12">
        <v>30040</v>
      </c>
      <c r="G318" s="12" t="s">
        <v>1566</v>
      </c>
      <c r="H318" s="12" t="s">
        <v>56</v>
      </c>
      <c r="I318" s="11" t="s">
        <v>1199</v>
      </c>
      <c r="J318" s="12" t="s">
        <v>50</v>
      </c>
      <c r="K318" s="51">
        <v>4</v>
      </c>
      <c r="L318" s="13">
        <v>52</v>
      </c>
      <c r="M318" s="13" t="s">
        <v>50</v>
      </c>
      <c r="N318" s="13" t="s">
        <v>58</v>
      </c>
      <c r="O318" s="30" t="str">
        <f>LEFT(Table14[[#This Row],[Phone]],3)</f>
        <v>678</v>
      </c>
      <c r="P318" s="8">
        <f>IF(COUNTIF($B$8:B318,Table14[[#This Row],[Address]])&gt;1,1,0)</f>
        <v>0</v>
      </c>
    </row>
    <row r="319" spans="1:16" x14ac:dyDescent="0.25">
      <c r="A319" s="3" t="s">
        <v>1200</v>
      </c>
      <c r="B319" s="3"/>
      <c r="C319" s="13" t="s">
        <v>1201</v>
      </c>
      <c r="D319" s="12" t="s">
        <v>335</v>
      </c>
      <c r="E319" s="12" t="s">
        <v>56</v>
      </c>
      <c r="F319" s="12">
        <v>30041</v>
      </c>
      <c r="G319" s="12" t="s">
        <v>1566</v>
      </c>
      <c r="H319" s="12" t="s">
        <v>56</v>
      </c>
      <c r="I319" s="11" t="s">
        <v>1202</v>
      </c>
      <c r="J319" s="12" t="s">
        <v>50</v>
      </c>
      <c r="K319" s="51">
        <v>3</v>
      </c>
      <c r="L319" s="13">
        <v>67</v>
      </c>
      <c r="M319" s="13" t="s">
        <v>57</v>
      </c>
      <c r="N319" s="13" t="s">
        <v>58</v>
      </c>
      <c r="O319" s="30" t="str">
        <f>LEFT(Table14[[#This Row],[Phone]],3)</f>
        <v>770</v>
      </c>
      <c r="P319" s="8">
        <f>IF(COUNTIF($B$8:B319,Table14[[#This Row],[Address]])&gt;1,1,0)</f>
        <v>0</v>
      </c>
    </row>
    <row r="320" spans="1:16" x14ac:dyDescent="0.25">
      <c r="A320" s="3" t="s">
        <v>1203</v>
      </c>
      <c r="B320" s="3" t="s">
        <v>1206</v>
      </c>
      <c r="C320" s="13" t="s">
        <v>1205</v>
      </c>
      <c r="D320" s="12" t="s">
        <v>335</v>
      </c>
      <c r="E320" s="12" t="s">
        <v>56</v>
      </c>
      <c r="F320" s="12">
        <v>30041</v>
      </c>
      <c r="G320" s="12" t="s">
        <v>1566</v>
      </c>
      <c r="H320" s="12" t="s">
        <v>56</v>
      </c>
      <c r="I320" s="11" t="s">
        <v>1204</v>
      </c>
      <c r="J320" s="12" t="s">
        <v>50</v>
      </c>
      <c r="K320" s="51">
        <v>4.5</v>
      </c>
      <c r="L320" s="13">
        <v>95</v>
      </c>
      <c r="M320" s="13" t="s">
        <v>50</v>
      </c>
      <c r="N320" s="13" t="s">
        <v>51</v>
      </c>
      <c r="O320" s="30" t="str">
        <f>LEFT(Table14[[#This Row],[Phone]],3)</f>
        <v>770</v>
      </c>
      <c r="P320" s="8">
        <f>IF(COUNTIF($B$8:B320,Table14[[#This Row],[Address]])&gt;1,1,0)</f>
        <v>0</v>
      </c>
    </row>
    <row r="321" spans="1:16" x14ac:dyDescent="0.25">
      <c r="A321" s="3" t="s">
        <v>1207</v>
      </c>
      <c r="B321" s="3" t="s">
        <v>1209</v>
      </c>
      <c r="C321" s="13" t="s">
        <v>1210</v>
      </c>
      <c r="D321" s="12" t="s">
        <v>335</v>
      </c>
      <c r="E321" s="12" t="s">
        <v>56</v>
      </c>
      <c r="F321" s="12">
        <v>30041</v>
      </c>
      <c r="G321" s="12" t="s">
        <v>1566</v>
      </c>
      <c r="H321" s="12" t="s">
        <v>56</v>
      </c>
      <c r="I321" s="11" t="s">
        <v>1208</v>
      </c>
      <c r="J321" s="12" t="s">
        <v>50</v>
      </c>
      <c r="K321" s="51">
        <v>4</v>
      </c>
      <c r="L321" s="13">
        <v>352</v>
      </c>
      <c r="M321" s="13" t="s">
        <v>57</v>
      </c>
      <c r="N321" s="13" t="s">
        <v>51</v>
      </c>
      <c r="O321" s="30" t="str">
        <f>LEFT(Table14[[#This Row],[Phone]],3)</f>
        <v>470</v>
      </c>
      <c r="P321" s="8">
        <f>IF(COUNTIF($B$8:B321,Table14[[#This Row],[Address]])&gt;1,1,0)</f>
        <v>0</v>
      </c>
    </row>
    <row r="322" spans="1:16" x14ac:dyDescent="0.25">
      <c r="A322" s="3" t="s">
        <v>1211</v>
      </c>
      <c r="B322" s="3" t="s">
        <v>1213</v>
      </c>
      <c r="C322" s="13" t="s">
        <v>1212</v>
      </c>
      <c r="D322" s="12" t="s">
        <v>335</v>
      </c>
      <c r="E322" s="12" t="s">
        <v>56</v>
      </c>
      <c r="F322" s="12">
        <v>30040</v>
      </c>
      <c r="G322" s="12" t="s">
        <v>1566</v>
      </c>
      <c r="H322" s="12" t="s">
        <v>56</v>
      </c>
      <c r="I322" s="3"/>
      <c r="J322" s="12" t="s">
        <v>50</v>
      </c>
      <c r="K322" s="51">
        <v>4.5</v>
      </c>
      <c r="L322" s="13">
        <v>13</v>
      </c>
      <c r="M322" s="13" t="s">
        <v>57</v>
      </c>
      <c r="N322" s="13" t="s">
        <v>58</v>
      </c>
      <c r="O322" s="30" t="str">
        <f>LEFT(Table14[[#This Row],[Phone]],3)</f>
        <v>770</v>
      </c>
      <c r="P322" s="8">
        <f>IF(COUNTIF($B$8:B322,Table14[[#This Row],[Address]])&gt;1,1,0)</f>
        <v>0</v>
      </c>
    </row>
    <row r="323" spans="1:16" x14ac:dyDescent="0.25">
      <c r="A323" s="3" t="s">
        <v>1214</v>
      </c>
      <c r="B323" s="3" t="s">
        <v>1217</v>
      </c>
      <c r="C323" s="13" t="s">
        <v>1216</v>
      </c>
      <c r="D323" s="12" t="s">
        <v>335</v>
      </c>
      <c r="E323" s="12" t="s">
        <v>56</v>
      </c>
      <c r="F323" s="12">
        <v>30041</v>
      </c>
      <c r="G323" s="12" t="s">
        <v>1566</v>
      </c>
      <c r="H323" s="12" t="s">
        <v>56</v>
      </c>
      <c r="I323" s="11" t="s">
        <v>1215</v>
      </c>
      <c r="J323" s="12" t="s">
        <v>50</v>
      </c>
      <c r="K323" s="51">
        <v>4</v>
      </c>
      <c r="L323" s="13">
        <v>257</v>
      </c>
      <c r="M323" s="13" t="s">
        <v>50</v>
      </c>
      <c r="N323" s="13" t="s">
        <v>58</v>
      </c>
      <c r="O323" s="30" t="str">
        <f>LEFT(Table14[[#This Row],[Phone]],3)</f>
        <v>770</v>
      </c>
      <c r="P323" s="8">
        <f>IF(COUNTIF($B$8:B323,Table14[[#This Row],[Address]])&gt;1,1,0)</f>
        <v>0</v>
      </c>
    </row>
    <row r="324" spans="1:16" x14ac:dyDescent="0.25">
      <c r="A324" s="3" t="s">
        <v>1218</v>
      </c>
      <c r="B324" s="3" t="s">
        <v>1220</v>
      </c>
      <c r="C324" s="13" t="s">
        <v>1221</v>
      </c>
      <c r="D324" s="12" t="s">
        <v>1222</v>
      </c>
      <c r="E324" s="12" t="s">
        <v>56</v>
      </c>
      <c r="F324" s="12">
        <v>30518</v>
      </c>
      <c r="G324" s="12" t="s">
        <v>1566</v>
      </c>
      <c r="H324" s="12" t="s">
        <v>56</v>
      </c>
      <c r="I324" s="11" t="s">
        <v>1219</v>
      </c>
      <c r="J324" s="12" t="s">
        <v>50</v>
      </c>
      <c r="K324" s="51">
        <v>4.5</v>
      </c>
      <c r="L324" s="13">
        <v>232</v>
      </c>
      <c r="M324" s="13" t="s">
        <v>57</v>
      </c>
      <c r="N324" s="13" t="s">
        <v>51</v>
      </c>
      <c r="O324" s="30" t="str">
        <f>LEFT(Table14[[#This Row],[Phone]],3)</f>
        <v>678</v>
      </c>
      <c r="P324" s="8">
        <f>IF(COUNTIF($B$8:B324,Table14[[#This Row],[Address]])&gt;1,1,0)</f>
        <v>0</v>
      </c>
    </row>
    <row r="325" spans="1:16" x14ac:dyDescent="0.25">
      <c r="A325" s="3" t="s">
        <v>1223</v>
      </c>
      <c r="B325" s="3" t="s">
        <v>1225</v>
      </c>
      <c r="C325" s="13" t="s">
        <v>1226</v>
      </c>
      <c r="D325" s="12" t="s">
        <v>444</v>
      </c>
      <c r="E325" s="12" t="s">
        <v>56</v>
      </c>
      <c r="F325" s="12">
        <v>30518</v>
      </c>
      <c r="G325" s="12" t="s">
        <v>1566</v>
      </c>
      <c r="H325" s="12" t="s">
        <v>56</v>
      </c>
      <c r="I325" s="11" t="s">
        <v>1224</v>
      </c>
      <c r="J325" s="12" t="s">
        <v>50</v>
      </c>
      <c r="K325" s="51">
        <v>4.5</v>
      </c>
      <c r="L325" s="13">
        <v>156</v>
      </c>
      <c r="M325" s="13" t="s">
        <v>50</v>
      </c>
      <c r="N325" s="13" t="s">
        <v>58</v>
      </c>
      <c r="O325" s="30" t="str">
        <f>LEFT(Table14[[#This Row],[Phone]],3)</f>
        <v>770</v>
      </c>
      <c r="P325" s="8">
        <f>IF(COUNTIF($B$8:B325,Table14[[#This Row],[Address]])&gt;1,1,0)</f>
        <v>0</v>
      </c>
    </row>
    <row r="326" spans="1:16" x14ac:dyDescent="0.25">
      <c r="A326" s="3" t="s">
        <v>1227</v>
      </c>
      <c r="B326" s="3" t="s">
        <v>1229</v>
      </c>
      <c r="C326" s="13" t="s">
        <v>1230</v>
      </c>
      <c r="D326" s="12" t="s">
        <v>335</v>
      </c>
      <c r="E326" s="12" t="s">
        <v>56</v>
      </c>
      <c r="F326" s="12">
        <v>30041</v>
      </c>
      <c r="G326" s="12" t="s">
        <v>1566</v>
      </c>
      <c r="H326" s="12" t="s">
        <v>56</v>
      </c>
      <c r="I326" s="11" t="s">
        <v>1228</v>
      </c>
      <c r="J326" s="12" t="s">
        <v>50</v>
      </c>
      <c r="K326" s="51">
        <v>3.5</v>
      </c>
      <c r="L326" s="13">
        <v>216</v>
      </c>
      <c r="M326" s="13" t="s">
        <v>57</v>
      </c>
      <c r="N326" s="13" t="s">
        <v>58</v>
      </c>
      <c r="O326" s="30" t="str">
        <f>LEFT(Table14[[#This Row],[Phone]],3)</f>
        <v>770</v>
      </c>
      <c r="P326" s="8">
        <f>IF(COUNTIF($B$8:B326,Table14[[#This Row],[Address]])&gt;1,1,0)</f>
        <v>0</v>
      </c>
    </row>
    <row r="327" spans="1:16" x14ac:dyDescent="0.25">
      <c r="A327" s="3" t="s">
        <v>1231</v>
      </c>
      <c r="B327" s="3" t="s">
        <v>1233</v>
      </c>
      <c r="C327" s="13" t="s">
        <v>1235</v>
      </c>
      <c r="D327" s="12" t="s">
        <v>1234</v>
      </c>
      <c r="E327" s="12" t="s">
        <v>56</v>
      </c>
      <c r="F327" s="12">
        <v>30024</v>
      </c>
      <c r="G327" s="12" t="s">
        <v>1566</v>
      </c>
      <c r="H327" s="12" t="s">
        <v>56</v>
      </c>
      <c r="I327" s="11" t="s">
        <v>1232</v>
      </c>
      <c r="J327" s="12" t="s">
        <v>50</v>
      </c>
      <c r="K327" s="51">
        <v>3.5</v>
      </c>
      <c r="L327" s="13">
        <v>49</v>
      </c>
      <c r="M327" s="13" t="s">
        <v>57</v>
      </c>
      <c r="N327" s="13" t="s">
        <v>58</v>
      </c>
      <c r="O327" s="30" t="str">
        <f>LEFT(Table14[[#This Row],[Phone]],3)</f>
        <v>678</v>
      </c>
      <c r="P327" s="8">
        <f>IF(COUNTIF($B$8:B327,Table14[[#This Row],[Address]])&gt;1,1,0)</f>
        <v>0</v>
      </c>
    </row>
    <row r="328" spans="1:16" x14ac:dyDescent="0.25">
      <c r="A328" s="3" t="s">
        <v>1236</v>
      </c>
      <c r="B328" s="3" t="s">
        <v>1238</v>
      </c>
      <c r="C328" s="13" t="s">
        <v>1237</v>
      </c>
      <c r="D328" s="12" t="s">
        <v>335</v>
      </c>
      <c r="E328" s="12" t="s">
        <v>56</v>
      </c>
      <c r="F328" s="12">
        <v>30040</v>
      </c>
      <c r="G328" s="12" t="s">
        <v>1566</v>
      </c>
      <c r="H328" s="12" t="s">
        <v>56</v>
      </c>
      <c r="I328" s="11" t="s">
        <v>1239</v>
      </c>
      <c r="J328" s="12" t="s">
        <v>50</v>
      </c>
      <c r="K328" s="51">
        <v>4.5</v>
      </c>
      <c r="L328" s="13">
        <v>122</v>
      </c>
      <c r="M328" s="13" t="s">
        <v>57</v>
      </c>
      <c r="N328" s="13" t="s">
        <v>58</v>
      </c>
      <c r="O328" s="30" t="str">
        <f>LEFT(Table14[[#This Row],[Phone]],3)</f>
        <v>470</v>
      </c>
      <c r="P328" s="8">
        <f>IF(COUNTIF($B$8:B328,Table14[[#This Row],[Address]])&gt;1,1,0)</f>
        <v>0</v>
      </c>
    </row>
    <row r="329" spans="1:16" x14ac:dyDescent="0.25">
      <c r="A329" s="3" t="s">
        <v>325</v>
      </c>
      <c r="B329" s="3" t="s">
        <v>1240</v>
      </c>
      <c r="C329" s="13" t="s">
        <v>1241</v>
      </c>
      <c r="D329" s="12" t="s">
        <v>335</v>
      </c>
      <c r="E329" s="12" t="s">
        <v>56</v>
      </c>
      <c r="F329" s="12">
        <v>30040</v>
      </c>
      <c r="G329" s="12" t="s">
        <v>1566</v>
      </c>
      <c r="H329" s="12" t="s">
        <v>56</v>
      </c>
      <c r="I329" s="11" t="s">
        <v>326</v>
      </c>
      <c r="J329" s="12" t="s">
        <v>50</v>
      </c>
      <c r="K329" s="51">
        <v>3.5</v>
      </c>
      <c r="L329" s="13">
        <v>51</v>
      </c>
      <c r="M329" s="13" t="s">
        <v>57</v>
      </c>
      <c r="N329" s="13" t="s">
        <v>58</v>
      </c>
      <c r="O329" s="30" t="str">
        <f>LEFT(Table14[[#This Row],[Phone]],3)</f>
        <v>770</v>
      </c>
      <c r="P329" s="8">
        <f>IF(COUNTIF($B$8:B329,Table14[[#This Row],[Address]])&gt;1,1,0)</f>
        <v>0</v>
      </c>
    </row>
    <row r="330" spans="1:16" x14ac:dyDescent="0.25">
      <c r="A330" s="3" t="s">
        <v>1242</v>
      </c>
      <c r="B330" s="3" t="s">
        <v>1244</v>
      </c>
      <c r="C330" s="13" t="s">
        <v>1245</v>
      </c>
      <c r="D330" s="12" t="s">
        <v>335</v>
      </c>
      <c r="E330" s="12" t="s">
        <v>56</v>
      </c>
      <c r="F330" s="12">
        <v>30041</v>
      </c>
      <c r="G330" s="12" t="s">
        <v>1566</v>
      </c>
      <c r="H330" s="12" t="s">
        <v>56</v>
      </c>
      <c r="I330" s="11" t="s">
        <v>1243</v>
      </c>
      <c r="J330" s="12" t="s">
        <v>50</v>
      </c>
      <c r="K330" s="51">
        <v>4</v>
      </c>
      <c r="L330" s="13">
        <v>61</v>
      </c>
      <c r="M330" s="13" t="s">
        <v>57</v>
      </c>
      <c r="N330" s="13" t="s">
        <v>58</v>
      </c>
      <c r="O330" s="30" t="str">
        <f>LEFT(Table14[[#This Row],[Phone]],3)</f>
        <v>678</v>
      </c>
      <c r="P330" s="8">
        <f>IF(COUNTIF($B$8:B330,Table14[[#This Row],[Address]])&gt;1,1,0)</f>
        <v>0</v>
      </c>
    </row>
    <row r="331" spans="1:16" x14ac:dyDescent="0.25">
      <c r="A331" s="3" t="s">
        <v>1246</v>
      </c>
      <c r="B331" s="3" t="s">
        <v>1248</v>
      </c>
      <c r="C331" s="13" t="s">
        <v>1247</v>
      </c>
      <c r="D331" s="12" t="s">
        <v>335</v>
      </c>
      <c r="E331" s="12" t="s">
        <v>56</v>
      </c>
      <c r="F331" s="12">
        <v>30041</v>
      </c>
      <c r="G331" s="12" t="s">
        <v>1566</v>
      </c>
      <c r="H331" s="12" t="s">
        <v>56</v>
      </c>
      <c r="I331" s="11" t="s">
        <v>1249</v>
      </c>
      <c r="J331" s="12" t="s">
        <v>50</v>
      </c>
      <c r="K331" s="51">
        <v>4</v>
      </c>
      <c r="L331" s="13">
        <v>85</v>
      </c>
      <c r="M331" s="13" t="s">
        <v>57</v>
      </c>
      <c r="N331" s="13" t="s">
        <v>58</v>
      </c>
      <c r="O331" s="30" t="str">
        <f>LEFT(Table14[[#This Row],[Phone]],3)</f>
        <v>470</v>
      </c>
      <c r="P331" s="8">
        <f>IF(COUNTIF($B$8:B331,Table14[[#This Row],[Address]])&gt;1,1,0)</f>
        <v>0</v>
      </c>
    </row>
    <row r="332" spans="1:16" x14ac:dyDescent="0.25">
      <c r="A332" s="3" t="s">
        <v>1250</v>
      </c>
      <c r="B332" s="3" t="s">
        <v>1252</v>
      </c>
      <c r="C332" s="13" t="s">
        <v>1253</v>
      </c>
      <c r="D332" s="12" t="s">
        <v>335</v>
      </c>
      <c r="E332" s="12" t="s">
        <v>56</v>
      </c>
      <c r="F332" s="12">
        <v>30041</v>
      </c>
      <c r="G332" s="12" t="s">
        <v>1566</v>
      </c>
      <c r="H332" s="12" t="s">
        <v>56</v>
      </c>
      <c r="I332" s="11" t="s">
        <v>1251</v>
      </c>
      <c r="J332" s="12" t="s">
        <v>50</v>
      </c>
      <c r="K332" s="51">
        <v>4</v>
      </c>
      <c r="L332" s="13">
        <v>152</v>
      </c>
      <c r="M332" s="13" t="s">
        <v>57</v>
      </c>
      <c r="N332" s="13" t="s">
        <v>51</v>
      </c>
      <c r="O332" s="30" t="str">
        <f>LEFT(Table14[[#This Row],[Phone]],3)</f>
        <v>470</v>
      </c>
      <c r="P332" s="8">
        <f>IF(COUNTIF($B$8:B332,Table14[[#This Row],[Address]])&gt;1,1,0)</f>
        <v>0</v>
      </c>
    </row>
    <row r="333" spans="1:16" x14ac:dyDescent="0.25">
      <c r="A333" s="3" t="s">
        <v>1254</v>
      </c>
      <c r="B333" s="3" t="s">
        <v>1256</v>
      </c>
      <c r="C333" s="13" t="s">
        <v>1257</v>
      </c>
      <c r="D333" s="12" t="s">
        <v>444</v>
      </c>
      <c r="E333" s="12" t="s">
        <v>56</v>
      </c>
      <c r="F333" s="12">
        <v>30518</v>
      </c>
      <c r="G333" s="12" t="s">
        <v>1566</v>
      </c>
      <c r="H333" s="12" t="s">
        <v>56</v>
      </c>
      <c r="I333" s="11" t="s">
        <v>1255</v>
      </c>
      <c r="J333" s="12" t="s">
        <v>50</v>
      </c>
      <c r="K333" s="51">
        <v>4.5</v>
      </c>
      <c r="L333" s="13">
        <v>231</v>
      </c>
      <c r="M333" s="13" t="s">
        <v>50</v>
      </c>
      <c r="N333" s="13" t="s">
        <v>58</v>
      </c>
      <c r="O333" s="30" t="str">
        <f>LEFT(Table14[[#This Row],[Phone]],3)</f>
        <v>770</v>
      </c>
      <c r="P333" s="8">
        <f>IF(COUNTIF($B$8:B333,Table14[[#This Row],[Address]])&gt;1,1,0)</f>
        <v>0</v>
      </c>
    </row>
    <row r="334" spans="1:16" x14ac:dyDescent="0.25">
      <c r="A334" s="3" t="s">
        <v>1258</v>
      </c>
      <c r="B334" s="3" t="s">
        <v>1260</v>
      </c>
      <c r="C334" s="13" t="s">
        <v>1261</v>
      </c>
      <c r="D334" s="12" t="s">
        <v>1222</v>
      </c>
      <c r="E334" s="12" t="s">
        <v>56</v>
      </c>
      <c r="F334" s="12">
        <v>30518</v>
      </c>
      <c r="G334" s="12" t="s">
        <v>1566</v>
      </c>
      <c r="H334" s="12" t="s">
        <v>56</v>
      </c>
      <c r="I334" s="11" t="s">
        <v>1259</v>
      </c>
      <c r="J334" s="12" t="s">
        <v>50</v>
      </c>
      <c r="K334" s="51">
        <v>4</v>
      </c>
      <c r="L334" s="13">
        <v>209</v>
      </c>
      <c r="M334" s="13" t="s">
        <v>57</v>
      </c>
      <c r="N334" s="13" t="s">
        <v>58</v>
      </c>
      <c r="O334" s="30" t="str">
        <f>LEFT(Table14[[#This Row],[Phone]],3)</f>
        <v>678</v>
      </c>
      <c r="P334" s="8">
        <f>IF(COUNTIF($B$8:B334,Table14[[#This Row],[Address]])&gt;1,1,0)</f>
        <v>0</v>
      </c>
    </row>
    <row r="335" spans="1:16" x14ac:dyDescent="0.25">
      <c r="A335" s="3" t="s">
        <v>1262</v>
      </c>
      <c r="B335" s="3" t="s">
        <v>1264</v>
      </c>
      <c r="C335" s="13" t="s">
        <v>1265</v>
      </c>
      <c r="D335" s="12" t="s">
        <v>335</v>
      </c>
      <c r="E335" s="12" t="s">
        <v>56</v>
      </c>
      <c r="F335" s="12">
        <v>30041</v>
      </c>
      <c r="G335" s="12" t="s">
        <v>1566</v>
      </c>
      <c r="H335" s="12" t="s">
        <v>56</v>
      </c>
      <c r="I335" s="11" t="s">
        <v>1263</v>
      </c>
      <c r="J335" s="12" t="s">
        <v>50</v>
      </c>
      <c r="K335" s="51">
        <v>3.5</v>
      </c>
      <c r="L335" s="13">
        <v>147</v>
      </c>
      <c r="M335" s="13" t="s">
        <v>57</v>
      </c>
      <c r="N335" s="13" t="s">
        <v>58</v>
      </c>
      <c r="O335" s="30" t="str">
        <f>LEFT(Table14[[#This Row],[Phone]],3)</f>
        <v>470</v>
      </c>
      <c r="P335" s="8">
        <f>IF(COUNTIF($B$8:B335,Table14[[#This Row],[Address]])&gt;1,1,0)</f>
        <v>0</v>
      </c>
    </row>
    <row r="336" spans="1:16" x14ac:dyDescent="0.25">
      <c r="A336" s="3" t="s">
        <v>1266</v>
      </c>
      <c r="B336" s="3" t="s">
        <v>1268</v>
      </c>
      <c r="C336" s="13" t="s">
        <v>1269</v>
      </c>
      <c r="D336" s="12" t="s">
        <v>335</v>
      </c>
      <c r="E336" s="12" t="s">
        <v>56</v>
      </c>
      <c r="F336" s="12">
        <v>30041</v>
      </c>
      <c r="G336" s="12" t="s">
        <v>1566</v>
      </c>
      <c r="H336" s="12" t="s">
        <v>56</v>
      </c>
      <c r="I336" s="11" t="s">
        <v>1267</v>
      </c>
      <c r="J336" s="12" t="s">
        <v>50</v>
      </c>
      <c r="K336" s="51">
        <v>4</v>
      </c>
      <c r="L336" s="13">
        <v>119</v>
      </c>
      <c r="M336" s="13" t="s">
        <v>57</v>
      </c>
      <c r="N336" s="13" t="s">
        <v>58</v>
      </c>
      <c r="O336" s="30" t="str">
        <f>LEFT(Table14[[#This Row],[Phone]],3)</f>
        <v>770</v>
      </c>
      <c r="P336" s="8">
        <f>IF(COUNTIF($B$8:B336,Table14[[#This Row],[Address]])&gt;1,1,0)</f>
        <v>0</v>
      </c>
    </row>
    <row r="337" spans="1:16" x14ac:dyDescent="0.25">
      <c r="A337" s="3" t="s">
        <v>1270</v>
      </c>
      <c r="B337" s="3" t="s">
        <v>1272</v>
      </c>
      <c r="C337" s="13" t="s">
        <v>1273</v>
      </c>
      <c r="D337" s="12" t="s">
        <v>1222</v>
      </c>
      <c r="E337" s="12" t="s">
        <v>56</v>
      </c>
      <c r="F337" s="12">
        <v>30518</v>
      </c>
      <c r="G337" s="12" t="s">
        <v>1566</v>
      </c>
      <c r="H337" s="12" t="s">
        <v>56</v>
      </c>
      <c r="I337" s="11" t="s">
        <v>1271</v>
      </c>
      <c r="J337" s="12" t="s">
        <v>50</v>
      </c>
      <c r="K337" s="51">
        <v>4.5</v>
      </c>
      <c r="L337" s="13">
        <v>195</v>
      </c>
      <c r="M337" s="13" t="s">
        <v>57</v>
      </c>
      <c r="N337" s="13" t="s">
        <v>58</v>
      </c>
      <c r="O337" s="30" t="str">
        <f>LEFT(Table14[[#This Row],[Phone]],3)</f>
        <v>470</v>
      </c>
      <c r="P337" s="8">
        <f>IF(COUNTIF($B$8:B337,Table14[[#This Row],[Address]])&gt;1,1,0)</f>
        <v>0</v>
      </c>
    </row>
    <row r="338" spans="1:16" x14ac:dyDescent="0.25">
      <c r="A338" s="3" t="s">
        <v>1274</v>
      </c>
      <c r="B338" s="3" t="s">
        <v>1276</v>
      </c>
      <c r="C338" s="13" t="s">
        <v>1275</v>
      </c>
      <c r="D338" s="12" t="s">
        <v>335</v>
      </c>
      <c r="E338" s="12" t="s">
        <v>56</v>
      </c>
      <c r="F338" s="12">
        <v>30041</v>
      </c>
      <c r="G338" s="12" t="s">
        <v>1566</v>
      </c>
      <c r="H338" s="12" t="s">
        <v>56</v>
      </c>
      <c r="I338" s="11" t="s">
        <v>1277</v>
      </c>
      <c r="J338" s="12" t="s">
        <v>50</v>
      </c>
      <c r="K338" s="51">
        <v>3.5</v>
      </c>
      <c r="L338" s="13">
        <v>99</v>
      </c>
      <c r="M338" s="13" t="s">
        <v>57</v>
      </c>
      <c r="N338" s="13" t="s">
        <v>58</v>
      </c>
      <c r="O338" s="30" t="str">
        <f>LEFT(Table14[[#This Row],[Phone]],3)</f>
        <v>678</v>
      </c>
      <c r="P338" s="8">
        <f>IF(COUNTIF($B$8:B338,Table14[[#This Row],[Address]])&gt;1,1,0)</f>
        <v>0</v>
      </c>
    </row>
    <row r="339" spans="1:16" x14ac:dyDescent="0.25">
      <c r="A339" s="3" t="s">
        <v>1278</v>
      </c>
      <c r="B339" s="3" t="s">
        <v>1280</v>
      </c>
      <c r="C339" s="13" t="s">
        <v>1281</v>
      </c>
      <c r="D339" s="12" t="s">
        <v>335</v>
      </c>
      <c r="E339" s="12" t="s">
        <v>56</v>
      </c>
      <c r="F339" s="12">
        <v>30028</v>
      </c>
      <c r="G339" s="12" t="s">
        <v>1566</v>
      </c>
      <c r="H339" s="12" t="s">
        <v>56</v>
      </c>
      <c r="I339" s="11" t="s">
        <v>1279</v>
      </c>
      <c r="J339" s="12" t="s">
        <v>50</v>
      </c>
      <c r="K339" s="51">
        <v>4</v>
      </c>
      <c r="L339" s="13">
        <v>87</v>
      </c>
      <c r="M339" s="13" t="s">
        <v>57</v>
      </c>
      <c r="N339" s="13" t="s">
        <v>51</v>
      </c>
      <c r="O339" s="30" t="str">
        <f>LEFT(Table14[[#This Row],[Phone]],3)</f>
        <v>770</v>
      </c>
      <c r="P339" s="8">
        <f>IF(COUNTIF($B$8:B339,Table14[[#This Row],[Address]])&gt;1,1,0)</f>
        <v>0</v>
      </c>
    </row>
    <row r="340" spans="1:16" x14ac:dyDescent="0.25">
      <c r="A340" s="3" t="s">
        <v>1282</v>
      </c>
      <c r="B340" s="3" t="s">
        <v>1284</v>
      </c>
      <c r="C340" s="13" t="s">
        <v>1283</v>
      </c>
      <c r="D340" s="12" t="s">
        <v>335</v>
      </c>
      <c r="E340" s="12" t="s">
        <v>56</v>
      </c>
      <c r="F340" s="12">
        <v>30040</v>
      </c>
      <c r="G340" s="12" t="s">
        <v>1566</v>
      </c>
      <c r="H340" s="12" t="s">
        <v>56</v>
      </c>
      <c r="I340" s="11" t="s">
        <v>1285</v>
      </c>
      <c r="J340" s="12" t="s">
        <v>50</v>
      </c>
      <c r="K340" s="51">
        <v>3.5</v>
      </c>
      <c r="L340" s="13">
        <v>54</v>
      </c>
      <c r="M340" s="13" t="s">
        <v>50</v>
      </c>
      <c r="N340" s="13" t="s">
        <v>51</v>
      </c>
      <c r="O340" s="30" t="str">
        <f>LEFT(Table14[[#This Row],[Phone]],3)</f>
        <v>470</v>
      </c>
      <c r="P340" s="8">
        <f>IF(COUNTIF($B$8:B340,Table14[[#This Row],[Address]])&gt;1,1,0)</f>
        <v>0</v>
      </c>
    </row>
    <row r="341" spans="1:16" x14ac:dyDescent="0.25">
      <c r="A341" s="3" t="s">
        <v>1286</v>
      </c>
      <c r="B341" s="3" t="s">
        <v>1288</v>
      </c>
      <c r="C341" s="13" t="s">
        <v>1287</v>
      </c>
      <c r="D341" s="12" t="s">
        <v>335</v>
      </c>
      <c r="E341" s="12" t="s">
        <v>56</v>
      </c>
      <c r="F341" s="12">
        <v>30041</v>
      </c>
      <c r="G341" s="12" t="s">
        <v>1566</v>
      </c>
      <c r="H341" s="12" t="s">
        <v>56</v>
      </c>
      <c r="I341" s="11" t="s">
        <v>311</v>
      </c>
      <c r="J341" s="12" t="s">
        <v>50</v>
      </c>
      <c r="K341" s="51">
        <v>4</v>
      </c>
      <c r="L341" s="13">
        <v>74</v>
      </c>
      <c r="M341" s="13" t="s">
        <v>57</v>
      </c>
      <c r="N341" s="13" t="s">
        <v>58</v>
      </c>
      <c r="O341" s="30" t="str">
        <f>LEFT(Table14[[#This Row],[Phone]],3)</f>
        <v>770</v>
      </c>
      <c r="P341" s="8">
        <f>IF(COUNTIF($B$8:B341,Table14[[#This Row],[Address]])&gt;1,1,0)</f>
        <v>0</v>
      </c>
    </row>
    <row r="342" spans="1:16" x14ac:dyDescent="0.25">
      <c r="A342" s="3" t="s">
        <v>1289</v>
      </c>
      <c r="B342" s="3" t="s">
        <v>1291</v>
      </c>
      <c r="C342" s="13" t="s">
        <v>1292</v>
      </c>
      <c r="D342" s="12" t="s">
        <v>335</v>
      </c>
      <c r="E342" s="12" t="s">
        <v>56</v>
      </c>
      <c r="F342" s="12">
        <v>30041</v>
      </c>
      <c r="G342" s="12" t="s">
        <v>1566</v>
      </c>
      <c r="H342" s="12" t="s">
        <v>56</v>
      </c>
      <c r="I342" s="11" t="s">
        <v>1290</v>
      </c>
      <c r="J342" s="12" t="s">
        <v>50</v>
      </c>
      <c r="K342" s="51">
        <v>3.5</v>
      </c>
      <c r="L342" s="13">
        <v>68</v>
      </c>
      <c r="M342" s="13" t="s">
        <v>57</v>
      </c>
      <c r="N342" s="13" t="s">
        <v>51</v>
      </c>
      <c r="O342" s="30" t="str">
        <f>LEFT(Table14[[#This Row],[Phone]],3)</f>
        <v>770</v>
      </c>
      <c r="P342" s="8">
        <f>IF(COUNTIF($B$8:B342,Table14[[#This Row],[Address]])&gt;1,1,0)</f>
        <v>0</v>
      </c>
    </row>
    <row r="343" spans="1:16" x14ac:dyDescent="0.25">
      <c r="A343" s="3" t="s">
        <v>1293</v>
      </c>
      <c r="B343" s="3" t="s">
        <v>1295</v>
      </c>
      <c r="C343" s="13" t="s">
        <v>1296</v>
      </c>
      <c r="D343" s="12" t="s">
        <v>1222</v>
      </c>
      <c r="E343" s="12" t="s">
        <v>56</v>
      </c>
      <c r="F343" s="12">
        <v>30518</v>
      </c>
      <c r="G343" s="12" t="s">
        <v>1566</v>
      </c>
      <c r="H343" s="12" t="s">
        <v>56</v>
      </c>
      <c r="I343" s="11" t="s">
        <v>1294</v>
      </c>
      <c r="J343" s="12" t="s">
        <v>50</v>
      </c>
      <c r="K343" s="51">
        <v>3.5</v>
      </c>
      <c r="L343" s="13">
        <v>37</v>
      </c>
      <c r="M343" s="13" t="s">
        <v>57</v>
      </c>
      <c r="N343" s="13" t="s">
        <v>58</v>
      </c>
      <c r="O343" s="30" t="str">
        <f>LEFT(Table14[[#This Row],[Phone]],3)</f>
        <v>770</v>
      </c>
      <c r="P343" s="8">
        <f>IF(COUNTIF($B$8:B343,Table14[[#This Row],[Address]])&gt;1,1,0)</f>
        <v>0</v>
      </c>
    </row>
    <row r="344" spans="1:16" x14ac:dyDescent="0.25">
      <c r="A344" s="3" t="s">
        <v>1297</v>
      </c>
      <c r="B344" s="3" t="s">
        <v>1299</v>
      </c>
      <c r="C344" s="13" t="s">
        <v>1298</v>
      </c>
      <c r="D344" s="12" t="s">
        <v>335</v>
      </c>
      <c r="E344" s="12" t="s">
        <v>56</v>
      </c>
      <c r="F344" s="12">
        <v>30041</v>
      </c>
      <c r="G344" s="12" t="s">
        <v>1566</v>
      </c>
      <c r="H344" s="12" t="s">
        <v>56</v>
      </c>
      <c r="I344" s="11" t="s">
        <v>1300</v>
      </c>
      <c r="J344" s="12" t="s">
        <v>50</v>
      </c>
      <c r="K344" s="51">
        <v>4</v>
      </c>
      <c r="L344" s="13">
        <v>137</v>
      </c>
      <c r="M344" s="13" t="s">
        <v>57</v>
      </c>
      <c r="N344" s="13" t="s">
        <v>58</v>
      </c>
      <c r="O344" s="30" t="str">
        <f>LEFT(Table14[[#This Row],[Phone]],3)</f>
        <v>770</v>
      </c>
      <c r="P344" s="8">
        <f>IF(COUNTIF($B$8:B344,Table14[[#This Row],[Address]])&gt;1,1,0)</f>
        <v>0</v>
      </c>
    </row>
    <row r="345" spans="1:16" x14ac:dyDescent="0.25">
      <c r="A345" s="3" t="s">
        <v>1301</v>
      </c>
      <c r="B345" s="3" t="s">
        <v>1303</v>
      </c>
      <c r="C345" s="13" t="s">
        <v>1302</v>
      </c>
      <c r="D345" s="12" t="s">
        <v>444</v>
      </c>
      <c r="E345" s="12" t="s">
        <v>56</v>
      </c>
      <c r="F345" s="12">
        <v>30518</v>
      </c>
      <c r="G345" s="12" t="s">
        <v>1566</v>
      </c>
      <c r="H345" s="12" t="s">
        <v>56</v>
      </c>
      <c r="I345" s="11" t="s">
        <v>1304</v>
      </c>
      <c r="J345" s="12" t="s">
        <v>50</v>
      </c>
      <c r="K345" s="51">
        <v>4</v>
      </c>
      <c r="L345" s="13">
        <v>356</v>
      </c>
      <c r="M345" s="13" t="s">
        <v>57</v>
      </c>
      <c r="N345" s="13" t="s">
        <v>58</v>
      </c>
      <c r="O345" s="30" t="str">
        <f>LEFT(Table14[[#This Row],[Phone]],3)</f>
        <v>470</v>
      </c>
      <c r="P345" s="8">
        <f>IF(COUNTIF($B$8:B345,Table14[[#This Row],[Address]])&gt;1,1,0)</f>
        <v>0</v>
      </c>
    </row>
    <row r="346" spans="1:16" x14ac:dyDescent="0.25">
      <c r="A346" s="3" t="s">
        <v>1305</v>
      </c>
      <c r="B346" s="3" t="s">
        <v>1307</v>
      </c>
      <c r="C346" s="13" t="s">
        <v>1306</v>
      </c>
      <c r="D346" s="12" t="s">
        <v>335</v>
      </c>
      <c r="E346" s="12" t="s">
        <v>56</v>
      </c>
      <c r="F346" s="12">
        <v>30041</v>
      </c>
      <c r="G346" s="12" t="s">
        <v>1566</v>
      </c>
      <c r="H346" s="12" t="s">
        <v>56</v>
      </c>
      <c r="I346" s="11" t="s">
        <v>1308</v>
      </c>
      <c r="J346" s="12" t="s">
        <v>50</v>
      </c>
      <c r="K346" s="51">
        <v>4.5</v>
      </c>
      <c r="L346" s="13">
        <v>87</v>
      </c>
      <c r="M346" s="13" t="s">
        <v>50</v>
      </c>
      <c r="N346" s="13" t="s">
        <v>51</v>
      </c>
      <c r="O346" s="30" t="str">
        <f>LEFT(Table14[[#This Row],[Phone]],3)</f>
        <v>404</v>
      </c>
      <c r="P346" s="8">
        <f>IF(COUNTIF($B$8:B346,Table14[[#This Row],[Address]])&gt;1,1,0)</f>
        <v>0</v>
      </c>
    </row>
    <row r="347" spans="1:16" x14ac:dyDescent="0.25">
      <c r="A347" s="3" t="s">
        <v>1309</v>
      </c>
      <c r="B347" s="3" t="s">
        <v>1311</v>
      </c>
      <c r="C347" s="13" t="s">
        <v>1310</v>
      </c>
      <c r="D347" s="12" t="s">
        <v>1222</v>
      </c>
      <c r="E347" s="12" t="s">
        <v>56</v>
      </c>
      <c r="F347" s="12">
        <v>30518</v>
      </c>
      <c r="G347" s="12" t="s">
        <v>1566</v>
      </c>
      <c r="H347" s="12" t="s">
        <v>56</v>
      </c>
      <c r="I347" s="11" t="s">
        <v>1312</v>
      </c>
      <c r="J347" s="12" t="s">
        <v>50</v>
      </c>
      <c r="K347" s="51">
        <v>4</v>
      </c>
      <c r="L347" s="13">
        <v>351</v>
      </c>
      <c r="M347" s="13" t="s">
        <v>57</v>
      </c>
      <c r="N347" s="13" t="s">
        <v>58</v>
      </c>
      <c r="O347" s="30" t="str">
        <f>LEFT(Table14[[#This Row],[Phone]],3)</f>
        <v>678</v>
      </c>
      <c r="P347" s="8">
        <f>IF(COUNTIF($B$8:B347,Table14[[#This Row],[Address]])&gt;1,1,0)</f>
        <v>0</v>
      </c>
    </row>
    <row r="348" spans="1:16" x14ac:dyDescent="0.25">
      <c r="A348" s="3" t="s">
        <v>1313</v>
      </c>
      <c r="B348" s="3" t="s">
        <v>1315</v>
      </c>
      <c r="C348" s="13" t="s">
        <v>1316</v>
      </c>
      <c r="D348" s="12" t="s">
        <v>335</v>
      </c>
      <c r="E348" s="12" t="s">
        <v>56</v>
      </c>
      <c r="F348" s="12">
        <v>30041</v>
      </c>
      <c r="G348" s="12" t="s">
        <v>1566</v>
      </c>
      <c r="H348" s="12" t="s">
        <v>56</v>
      </c>
      <c r="I348" s="11" t="s">
        <v>1314</v>
      </c>
      <c r="J348" s="12" t="s">
        <v>50</v>
      </c>
      <c r="K348" s="51">
        <v>3.5</v>
      </c>
      <c r="L348" s="13">
        <v>180</v>
      </c>
      <c r="M348" s="13" t="s">
        <v>57</v>
      </c>
      <c r="N348" s="13" t="s">
        <v>58</v>
      </c>
      <c r="O348" s="30" t="str">
        <f>LEFT(Table14[[#This Row],[Phone]],3)</f>
        <v>678</v>
      </c>
      <c r="P348" s="8">
        <f>IF(COUNTIF($B$8:B348,Table14[[#This Row],[Address]])&gt;1,1,0)</f>
        <v>0</v>
      </c>
    </row>
    <row r="349" spans="1:16" x14ac:dyDescent="0.25">
      <c r="A349" s="3" t="s">
        <v>1317</v>
      </c>
      <c r="B349" s="3" t="s">
        <v>1319</v>
      </c>
      <c r="C349" s="13" t="s">
        <v>1318</v>
      </c>
      <c r="D349" s="12" t="s">
        <v>1222</v>
      </c>
      <c r="E349" s="12" t="s">
        <v>56</v>
      </c>
      <c r="F349" s="12">
        <v>30518</v>
      </c>
      <c r="G349" s="12" t="s">
        <v>1566</v>
      </c>
      <c r="H349" s="12" t="s">
        <v>56</v>
      </c>
      <c r="I349" s="11" t="s">
        <v>1320</v>
      </c>
      <c r="J349" s="12" t="s">
        <v>50</v>
      </c>
      <c r="K349" s="51">
        <v>3</v>
      </c>
      <c r="L349" s="13">
        <v>110</v>
      </c>
      <c r="M349" s="13" t="s">
        <v>57</v>
      </c>
      <c r="N349" s="13" t="s">
        <v>58</v>
      </c>
      <c r="O349" s="30" t="str">
        <f>LEFT(Table14[[#This Row],[Phone]],3)</f>
        <v>470</v>
      </c>
      <c r="P349" s="8">
        <f>IF(COUNTIF($B$8:B349,Table14[[#This Row],[Address]])&gt;1,1,0)</f>
        <v>0</v>
      </c>
    </row>
    <row r="350" spans="1:16" x14ac:dyDescent="0.25">
      <c r="A350" s="3" t="s">
        <v>1321</v>
      </c>
      <c r="B350" s="3" t="s">
        <v>1323</v>
      </c>
      <c r="C350" s="13" t="s">
        <v>1322</v>
      </c>
      <c r="D350" s="12" t="s">
        <v>1234</v>
      </c>
      <c r="E350" s="12" t="s">
        <v>56</v>
      </c>
      <c r="F350" s="12">
        <v>30024</v>
      </c>
      <c r="G350" s="12" t="s">
        <v>1566</v>
      </c>
      <c r="H350" s="12" t="s">
        <v>56</v>
      </c>
      <c r="I350" s="11" t="s">
        <v>1324</v>
      </c>
      <c r="J350" s="12" t="s">
        <v>50</v>
      </c>
      <c r="K350" s="51">
        <v>4</v>
      </c>
      <c r="L350" s="13">
        <v>75</v>
      </c>
      <c r="M350" s="13" t="s">
        <v>57</v>
      </c>
      <c r="N350" s="13" t="s">
        <v>58</v>
      </c>
      <c r="O350" s="30" t="str">
        <f>LEFT(Table14[[#This Row],[Phone]],3)</f>
        <v>678</v>
      </c>
      <c r="P350" s="8">
        <f>IF(COUNTIF($B$8:B350,Table14[[#This Row],[Address]])&gt;1,1,0)</f>
        <v>0</v>
      </c>
    </row>
    <row r="351" spans="1:16" x14ac:dyDescent="0.25">
      <c r="A351" s="3" t="s">
        <v>315</v>
      </c>
      <c r="B351" s="3" t="s">
        <v>1325</v>
      </c>
      <c r="C351" s="13" t="s">
        <v>1326</v>
      </c>
      <c r="D351" s="12" t="s">
        <v>335</v>
      </c>
      <c r="E351" s="12" t="s">
        <v>56</v>
      </c>
      <c r="F351" s="12">
        <v>30040</v>
      </c>
      <c r="G351" s="12" t="s">
        <v>1566</v>
      </c>
      <c r="H351" s="12" t="s">
        <v>56</v>
      </c>
      <c r="I351" s="11" t="s">
        <v>197</v>
      </c>
      <c r="J351" s="12" t="s">
        <v>50</v>
      </c>
      <c r="K351" s="51">
        <v>4.5</v>
      </c>
      <c r="L351" s="13">
        <v>58</v>
      </c>
      <c r="M351" s="13" t="s">
        <v>50</v>
      </c>
      <c r="N351" s="13" t="s">
        <v>51</v>
      </c>
      <c r="O351" s="30" t="str">
        <f>LEFT(Table14[[#This Row],[Phone]],3)</f>
        <v>678</v>
      </c>
      <c r="P351" s="8">
        <f>IF(COUNTIF($B$8:B351,Table14[[#This Row],[Address]])&gt;1,1,0)</f>
        <v>0</v>
      </c>
    </row>
    <row r="352" spans="1:16" x14ac:dyDescent="0.25">
      <c r="A352" s="3" t="s">
        <v>1327</v>
      </c>
      <c r="B352" s="3" t="s">
        <v>1329</v>
      </c>
      <c r="C352" s="13" t="s">
        <v>1328</v>
      </c>
      <c r="D352" s="12" t="s">
        <v>444</v>
      </c>
      <c r="E352" s="12" t="s">
        <v>56</v>
      </c>
      <c r="F352" s="12">
        <v>30518</v>
      </c>
      <c r="G352" s="12" t="s">
        <v>1566</v>
      </c>
      <c r="H352" s="12" t="s">
        <v>56</v>
      </c>
      <c r="I352" s="11" t="s">
        <v>1330</v>
      </c>
      <c r="J352" s="12" t="s">
        <v>50</v>
      </c>
      <c r="K352" s="51">
        <v>3.5</v>
      </c>
      <c r="L352" s="13">
        <v>244</v>
      </c>
      <c r="M352" s="13" t="s">
        <v>57</v>
      </c>
      <c r="N352" s="13" t="s">
        <v>58</v>
      </c>
      <c r="O352" s="30" t="str">
        <f>LEFT(Table14[[#This Row],[Phone]],3)</f>
        <v>678</v>
      </c>
      <c r="P352" s="8">
        <f>IF(COUNTIF($B$8:B352,Table14[[#This Row],[Address]])&gt;1,1,0)</f>
        <v>0</v>
      </c>
    </row>
    <row r="353" spans="1:16" x14ac:dyDescent="0.25">
      <c r="A353" s="3" t="s">
        <v>1331</v>
      </c>
      <c r="B353" s="3" t="s">
        <v>1333</v>
      </c>
      <c r="C353" s="13" t="s">
        <v>1334</v>
      </c>
      <c r="D353" s="12" t="s">
        <v>335</v>
      </c>
      <c r="E353" s="12" t="s">
        <v>56</v>
      </c>
      <c r="F353" s="12">
        <v>30040</v>
      </c>
      <c r="G353" s="12" t="s">
        <v>1566</v>
      </c>
      <c r="H353" s="12" t="s">
        <v>56</v>
      </c>
      <c r="I353" s="11" t="s">
        <v>1332</v>
      </c>
      <c r="J353" s="12" t="s">
        <v>50</v>
      </c>
      <c r="K353" s="51">
        <v>4</v>
      </c>
      <c r="L353" s="13">
        <v>221</v>
      </c>
      <c r="M353" s="13" t="s">
        <v>57</v>
      </c>
      <c r="N353" s="13" t="s">
        <v>58</v>
      </c>
      <c r="O353" s="30" t="str">
        <f>LEFT(Table14[[#This Row],[Phone]],3)</f>
        <v>678</v>
      </c>
      <c r="P353" s="8">
        <f>IF(COUNTIF($B$8:B353,Table14[[#This Row],[Address]])&gt;1,1,0)</f>
        <v>0</v>
      </c>
    </row>
    <row r="354" spans="1:16" x14ac:dyDescent="0.25">
      <c r="A354" s="3" t="s">
        <v>1335</v>
      </c>
      <c r="B354" s="3" t="s">
        <v>1338</v>
      </c>
      <c r="C354" s="13" t="s">
        <v>1337</v>
      </c>
      <c r="D354" s="12" t="s">
        <v>335</v>
      </c>
      <c r="E354" s="12" t="s">
        <v>56</v>
      </c>
      <c r="F354" s="12">
        <v>30041</v>
      </c>
      <c r="G354" s="12" t="s">
        <v>1566</v>
      </c>
      <c r="H354" s="12" t="s">
        <v>56</v>
      </c>
      <c r="I354" s="11" t="s">
        <v>1336</v>
      </c>
      <c r="J354" s="12" t="s">
        <v>50</v>
      </c>
      <c r="K354" s="51">
        <v>3</v>
      </c>
      <c r="L354" s="13">
        <v>31</v>
      </c>
      <c r="M354" s="13" t="s">
        <v>57</v>
      </c>
      <c r="N354" s="13" t="s">
        <v>58</v>
      </c>
      <c r="O354" s="30" t="str">
        <f>LEFT(Table14[[#This Row],[Phone]],3)</f>
        <v>678</v>
      </c>
      <c r="P354" s="8">
        <f>IF(COUNTIF($B$8:B354,Table14[[#This Row],[Address]])&gt;1,1,0)</f>
        <v>0</v>
      </c>
    </row>
    <row r="355" spans="1:16" x14ac:dyDescent="0.25">
      <c r="A355" s="3" t="s">
        <v>1339</v>
      </c>
      <c r="B355" s="3" t="s">
        <v>1341</v>
      </c>
      <c r="C355" s="13" t="s">
        <v>1342</v>
      </c>
      <c r="D355" s="12" t="s">
        <v>335</v>
      </c>
      <c r="E355" s="12" t="s">
        <v>56</v>
      </c>
      <c r="F355" s="12">
        <v>30040</v>
      </c>
      <c r="G355" s="12" t="s">
        <v>1566</v>
      </c>
      <c r="H355" s="12" t="s">
        <v>56</v>
      </c>
      <c r="I355" s="11" t="s">
        <v>1340</v>
      </c>
      <c r="J355" s="12" t="s">
        <v>50</v>
      </c>
      <c r="K355" s="51">
        <v>4</v>
      </c>
      <c r="L355" s="13">
        <v>134</v>
      </c>
      <c r="M355" s="13" t="s">
        <v>57</v>
      </c>
      <c r="N355" s="13" t="s">
        <v>58</v>
      </c>
      <c r="O355" s="30" t="str">
        <f>LEFT(Table14[[#This Row],[Phone]],3)</f>
        <v>678</v>
      </c>
      <c r="P355" s="8">
        <f>IF(COUNTIF($B$8:B355,Table14[[#This Row],[Address]])&gt;1,1,0)</f>
        <v>0</v>
      </c>
    </row>
    <row r="356" spans="1:16" x14ac:dyDescent="0.25">
      <c r="A356" s="3" t="s">
        <v>1343</v>
      </c>
      <c r="B356" s="3" t="s">
        <v>1345</v>
      </c>
      <c r="C356" s="13" t="s">
        <v>1346</v>
      </c>
      <c r="D356" s="12" t="s">
        <v>335</v>
      </c>
      <c r="E356" s="12" t="s">
        <v>56</v>
      </c>
      <c r="F356" s="12">
        <v>30040</v>
      </c>
      <c r="G356" s="12" t="s">
        <v>1566</v>
      </c>
      <c r="H356" s="12" t="s">
        <v>56</v>
      </c>
      <c r="I356" s="11" t="s">
        <v>1344</v>
      </c>
      <c r="J356" s="12" t="s">
        <v>50</v>
      </c>
      <c r="K356" s="51">
        <v>3.5</v>
      </c>
      <c r="L356" s="13">
        <v>50</v>
      </c>
      <c r="M356" s="13" t="s">
        <v>50</v>
      </c>
      <c r="N356" s="13" t="s">
        <v>58</v>
      </c>
      <c r="O356" s="30" t="str">
        <f>LEFT(Table14[[#This Row],[Phone]],3)</f>
        <v>470</v>
      </c>
      <c r="P356" s="8">
        <f>IF(COUNTIF($B$8:B356,Table14[[#This Row],[Address]])&gt;1,1,0)</f>
        <v>0</v>
      </c>
    </row>
    <row r="357" spans="1:16" x14ac:dyDescent="0.25">
      <c r="A357" s="3" t="s">
        <v>1347</v>
      </c>
      <c r="B357" s="3" t="s">
        <v>1350</v>
      </c>
      <c r="C357" s="13" t="s">
        <v>1349</v>
      </c>
      <c r="D357" s="12" t="s">
        <v>335</v>
      </c>
      <c r="E357" s="12" t="s">
        <v>56</v>
      </c>
      <c r="F357" s="12">
        <v>30040</v>
      </c>
      <c r="G357" s="12" t="s">
        <v>1566</v>
      </c>
      <c r="H357" s="12" t="s">
        <v>56</v>
      </c>
      <c r="I357" s="11" t="s">
        <v>1348</v>
      </c>
      <c r="J357" s="12" t="s">
        <v>50</v>
      </c>
      <c r="K357" s="51">
        <v>3.5</v>
      </c>
      <c r="L357" s="13">
        <v>142</v>
      </c>
      <c r="M357" s="13" t="s">
        <v>57</v>
      </c>
      <c r="N357" s="13" t="s">
        <v>58</v>
      </c>
      <c r="O357" s="30" t="str">
        <f>LEFT(Table14[[#This Row],[Phone]],3)</f>
        <v>770</v>
      </c>
      <c r="P357" s="8">
        <f>IF(COUNTIF($B$8:B357,Table14[[#This Row],[Address]])&gt;1,1,0)</f>
        <v>0</v>
      </c>
    </row>
    <row r="358" spans="1:16" x14ac:dyDescent="0.25">
      <c r="A358" s="3" t="s">
        <v>1351</v>
      </c>
      <c r="B358" s="3" t="s">
        <v>1353</v>
      </c>
      <c r="C358" s="13" t="s">
        <v>1352</v>
      </c>
      <c r="D358" s="12" t="s">
        <v>335</v>
      </c>
      <c r="E358" s="12" t="s">
        <v>56</v>
      </c>
      <c r="F358" s="12">
        <v>30040</v>
      </c>
      <c r="G358" s="12" t="s">
        <v>1566</v>
      </c>
      <c r="H358" s="12" t="s">
        <v>56</v>
      </c>
      <c r="I358" s="11" t="s">
        <v>1354</v>
      </c>
      <c r="J358" s="12" t="s">
        <v>50</v>
      </c>
      <c r="K358" s="51">
        <v>3.5</v>
      </c>
      <c r="L358" s="13">
        <v>62</v>
      </c>
      <c r="M358" s="13" t="s">
        <v>57</v>
      </c>
      <c r="N358" s="13" t="s">
        <v>58</v>
      </c>
      <c r="O358" s="30" t="str">
        <f>LEFT(Table14[[#This Row],[Phone]],3)</f>
        <v>770</v>
      </c>
      <c r="P358" s="8">
        <f>IF(COUNTIF($B$8:B358,Table14[[#This Row],[Address]])&gt;1,1,0)</f>
        <v>0</v>
      </c>
    </row>
    <row r="359" spans="1:16" x14ac:dyDescent="0.25">
      <c r="A359" s="3" t="s">
        <v>1355</v>
      </c>
      <c r="B359" s="3" t="s">
        <v>1357</v>
      </c>
      <c r="C359" s="13" t="s">
        <v>1356</v>
      </c>
      <c r="D359" s="12" t="s">
        <v>1167</v>
      </c>
      <c r="E359" s="12" t="s">
        <v>56</v>
      </c>
      <c r="F359" s="12">
        <v>30005</v>
      </c>
      <c r="G359" s="12" t="s">
        <v>1566</v>
      </c>
      <c r="H359" s="12" t="s">
        <v>56</v>
      </c>
      <c r="I359" s="11" t="s">
        <v>1358</v>
      </c>
      <c r="J359" s="12" t="s">
        <v>50</v>
      </c>
      <c r="K359" s="51">
        <v>4</v>
      </c>
      <c r="L359" s="13">
        <v>132</v>
      </c>
      <c r="M359" s="13" t="s">
        <v>57</v>
      </c>
      <c r="N359" s="13" t="s">
        <v>58</v>
      </c>
      <c r="O359" s="30" t="str">
        <f>LEFT(Table14[[#This Row],[Phone]],3)</f>
        <v>678</v>
      </c>
      <c r="P359" s="8">
        <f>IF(COUNTIF($B$8:B359,Table14[[#This Row],[Address]])&gt;1,1,0)</f>
        <v>0</v>
      </c>
    </row>
    <row r="360" spans="1:16" x14ac:dyDescent="0.25">
      <c r="A360" s="3" t="s">
        <v>472</v>
      </c>
      <c r="B360" s="3" t="s">
        <v>1359</v>
      </c>
      <c r="C360" s="13" t="s">
        <v>1360</v>
      </c>
      <c r="D360" s="12" t="s">
        <v>335</v>
      </c>
      <c r="E360" s="12" t="s">
        <v>56</v>
      </c>
      <c r="F360" s="12">
        <v>30040</v>
      </c>
      <c r="G360" s="12" t="s">
        <v>1566</v>
      </c>
      <c r="H360" s="12" t="s">
        <v>56</v>
      </c>
      <c r="I360" s="11" t="s">
        <v>473</v>
      </c>
      <c r="J360" s="12" t="s">
        <v>50</v>
      </c>
      <c r="K360" s="51">
        <v>3</v>
      </c>
      <c r="L360" s="13">
        <v>140</v>
      </c>
      <c r="M360" s="13" t="s">
        <v>50</v>
      </c>
      <c r="N360" s="13" t="s">
        <v>58</v>
      </c>
      <c r="O360" s="30" t="str">
        <f>LEFT(Table14[[#This Row],[Phone]],3)</f>
        <v>770</v>
      </c>
      <c r="P360" s="8">
        <f>IF(COUNTIF($B$8:B360,Table14[[#This Row],[Address]])&gt;1,1,0)</f>
        <v>0</v>
      </c>
    </row>
    <row r="361" spans="1:16" x14ac:dyDescent="0.25">
      <c r="A361" s="3" t="s">
        <v>1112</v>
      </c>
      <c r="B361" s="3" t="s">
        <v>1362</v>
      </c>
      <c r="C361" s="13" t="s">
        <v>1363</v>
      </c>
      <c r="D361" s="12" t="s">
        <v>335</v>
      </c>
      <c r="E361" s="12" t="s">
        <v>56</v>
      </c>
      <c r="F361" s="12">
        <v>30041</v>
      </c>
      <c r="G361" s="12" t="s">
        <v>1566</v>
      </c>
      <c r="H361" s="12" t="s">
        <v>56</v>
      </c>
      <c r="I361" s="11" t="s">
        <v>1361</v>
      </c>
      <c r="J361" s="12" t="s">
        <v>50</v>
      </c>
      <c r="K361" s="51">
        <v>3.5</v>
      </c>
      <c r="L361" s="13">
        <v>162</v>
      </c>
      <c r="M361" s="13" t="s">
        <v>57</v>
      </c>
      <c r="N361" s="13" t="s">
        <v>51</v>
      </c>
      <c r="O361" s="30" t="str">
        <f>LEFT(Table14[[#This Row],[Phone]],3)</f>
        <v>678</v>
      </c>
      <c r="P361" s="8">
        <f>IF(COUNTIF($B$8:B361,Table14[[#This Row],[Address]])&gt;1,1,0)</f>
        <v>0</v>
      </c>
    </row>
    <row r="362" spans="1:16" x14ac:dyDescent="0.25">
      <c r="A362" s="3" t="s">
        <v>1364</v>
      </c>
      <c r="B362" s="3" t="s">
        <v>1366</v>
      </c>
      <c r="C362" s="13" t="s">
        <v>1367</v>
      </c>
      <c r="D362" s="12" t="s">
        <v>335</v>
      </c>
      <c r="E362" s="12" t="s">
        <v>56</v>
      </c>
      <c r="F362" s="12">
        <v>30040</v>
      </c>
      <c r="G362" s="12" t="s">
        <v>1566</v>
      </c>
      <c r="H362" s="12" t="s">
        <v>56</v>
      </c>
      <c r="I362" s="11" t="s">
        <v>1365</v>
      </c>
      <c r="J362" s="12" t="s">
        <v>50</v>
      </c>
      <c r="K362" s="51">
        <v>3.5</v>
      </c>
      <c r="L362" s="13">
        <v>96</v>
      </c>
      <c r="M362" s="13" t="s">
        <v>57</v>
      </c>
      <c r="N362" s="13" t="s">
        <v>58</v>
      </c>
      <c r="O362" s="30" t="str">
        <f>LEFT(Table14[[#This Row],[Phone]],3)</f>
        <v>770</v>
      </c>
      <c r="P362" s="8">
        <f>IF(COUNTIF($B$8:B362,Table14[[#This Row],[Address]])&gt;1,1,0)</f>
        <v>0</v>
      </c>
    </row>
    <row r="363" spans="1:16" x14ac:dyDescent="0.25">
      <c r="A363" s="3" t="s">
        <v>1368</v>
      </c>
      <c r="B363" s="3" t="s">
        <v>1370</v>
      </c>
      <c r="C363" s="13" t="s">
        <v>1371</v>
      </c>
      <c r="D363" s="12" t="s">
        <v>335</v>
      </c>
      <c r="E363" s="12" t="s">
        <v>56</v>
      </c>
      <c r="F363" s="12">
        <v>30041</v>
      </c>
      <c r="G363" s="12" t="s">
        <v>1566</v>
      </c>
      <c r="H363" s="12" t="s">
        <v>56</v>
      </c>
      <c r="I363" s="11" t="s">
        <v>1369</v>
      </c>
      <c r="J363" s="12" t="s">
        <v>50</v>
      </c>
      <c r="K363" s="51">
        <v>2.5</v>
      </c>
      <c r="L363" s="13">
        <v>141</v>
      </c>
      <c r="M363" s="13" t="s">
        <v>57</v>
      </c>
      <c r="N363" s="13" t="s">
        <v>58</v>
      </c>
      <c r="O363" s="30" t="str">
        <f>LEFT(Table14[[#This Row],[Phone]],3)</f>
        <v>678</v>
      </c>
      <c r="P363" s="8">
        <f>IF(COUNTIF($B$8:B363,Table14[[#This Row],[Address]])&gt;1,1,0)</f>
        <v>0</v>
      </c>
    </row>
    <row r="364" spans="1:16" x14ac:dyDescent="0.25">
      <c r="A364" s="3" t="s">
        <v>1372</v>
      </c>
      <c r="B364" s="3" t="s">
        <v>1374</v>
      </c>
      <c r="C364" s="13" t="s">
        <v>1373</v>
      </c>
      <c r="D364" s="12" t="s">
        <v>1167</v>
      </c>
      <c r="E364" s="12" t="s">
        <v>56</v>
      </c>
      <c r="F364" s="12">
        <v>30005</v>
      </c>
      <c r="G364" s="12" t="s">
        <v>1566</v>
      </c>
      <c r="H364" s="12" t="s">
        <v>56</v>
      </c>
      <c r="I364" s="11" t="s">
        <v>1375</v>
      </c>
      <c r="J364" s="12" t="s">
        <v>50</v>
      </c>
      <c r="K364" s="51">
        <v>4.5</v>
      </c>
      <c r="L364" s="13">
        <v>23</v>
      </c>
      <c r="M364" s="13" t="s">
        <v>57</v>
      </c>
      <c r="N364" s="13" t="s">
        <v>58</v>
      </c>
      <c r="O364" s="30" t="str">
        <f>LEFT(Table14[[#This Row],[Phone]],3)</f>
        <v>770</v>
      </c>
      <c r="P364" s="8">
        <f>IF(COUNTIF($B$8:B364,Table14[[#This Row],[Address]])&gt;1,1,0)</f>
        <v>0</v>
      </c>
    </row>
    <row r="365" spans="1:16" x14ac:dyDescent="0.25">
      <c r="A365" s="3" t="s">
        <v>1376</v>
      </c>
      <c r="B365" s="3" t="s">
        <v>1378</v>
      </c>
      <c r="C365" s="13" t="s">
        <v>1377</v>
      </c>
      <c r="D365" s="12" t="s">
        <v>1222</v>
      </c>
      <c r="E365" s="12" t="s">
        <v>56</v>
      </c>
      <c r="F365" s="12">
        <v>30518</v>
      </c>
      <c r="G365" s="12" t="s">
        <v>1566</v>
      </c>
      <c r="H365" s="12" t="s">
        <v>56</v>
      </c>
      <c r="I365" s="3"/>
      <c r="J365" s="12" t="s">
        <v>50</v>
      </c>
      <c r="K365" s="51">
        <v>3.5</v>
      </c>
      <c r="L365" s="13">
        <v>207</v>
      </c>
      <c r="M365" s="13" t="s">
        <v>57</v>
      </c>
      <c r="N365" s="13" t="s">
        <v>51</v>
      </c>
      <c r="O365" s="30" t="str">
        <f>LEFT(Table14[[#This Row],[Phone]],3)</f>
        <v>678</v>
      </c>
      <c r="P365" s="8">
        <f>IF(COUNTIF($B$8:B365,Table14[[#This Row],[Address]])&gt;1,1,0)</f>
        <v>0</v>
      </c>
    </row>
    <row r="366" spans="1:16" x14ac:dyDescent="0.25">
      <c r="A366" s="3" t="s">
        <v>1379</v>
      </c>
      <c r="B366" s="3" t="s">
        <v>1381</v>
      </c>
      <c r="C366" s="13" t="s">
        <v>1382</v>
      </c>
      <c r="D366" s="12" t="s">
        <v>335</v>
      </c>
      <c r="E366" s="12" t="s">
        <v>56</v>
      </c>
      <c r="F366" s="12">
        <v>30040</v>
      </c>
      <c r="G366" s="12" t="s">
        <v>1566</v>
      </c>
      <c r="H366" s="12" t="s">
        <v>56</v>
      </c>
      <c r="I366" s="11" t="s">
        <v>1380</v>
      </c>
      <c r="J366" s="12" t="s">
        <v>50</v>
      </c>
      <c r="K366" s="51">
        <v>4</v>
      </c>
      <c r="L366" s="13">
        <v>33</v>
      </c>
      <c r="M366" s="13" t="s">
        <v>50</v>
      </c>
      <c r="N366" s="13" t="s">
        <v>58</v>
      </c>
      <c r="O366" s="30" t="str">
        <f>LEFT(Table14[[#This Row],[Phone]],3)</f>
        <v>770</v>
      </c>
      <c r="P366" s="8">
        <f>IF(COUNTIF($B$8:B366,Table14[[#This Row],[Address]])&gt;1,1,0)</f>
        <v>0</v>
      </c>
    </row>
    <row r="367" spans="1:16" x14ac:dyDescent="0.25">
      <c r="A367" s="3" t="s">
        <v>1383</v>
      </c>
      <c r="B367" s="3" t="s">
        <v>1385</v>
      </c>
      <c r="C367" s="13" t="s">
        <v>1384</v>
      </c>
      <c r="D367" s="12" t="s">
        <v>335</v>
      </c>
      <c r="E367" s="12" t="s">
        <v>56</v>
      </c>
      <c r="F367" s="12">
        <v>30041</v>
      </c>
      <c r="G367" s="12" t="s">
        <v>1566</v>
      </c>
      <c r="H367" s="12" t="s">
        <v>56</v>
      </c>
      <c r="I367" s="11" t="s">
        <v>1386</v>
      </c>
      <c r="J367" s="12" t="s">
        <v>50</v>
      </c>
      <c r="K367" s="51">
        <v>3.5</v>
      </c>
      <c r="L367" s="13">
        <v>48</v>
      </c>
      <c r="M367" s="13" t="s">
        <v>57</v>
      </c>
      <c r="N367" s="13" t="s">
        <v>51</v>
      </c>
      <c r="O367" s="30" t="str">
        <f>LEFT(Table14[[#This Row],[Phone]],3)</f>
        <v>678</v>
      </c>
      <c r="P367" s="8">
        <f>IF(COUNTIF($B$8:B367,Table14[[#This Row],[Address]])&gt;1,1,0)</f>
        <v>0</v>
      </c>
    </row>
    <row r="368" spans="1:16" x14ac:dyDescent="0.25">
      <c r="A368" s="3" t="s">
        <v>1387</v>
      </c>
      <c r="B368" s="3" t="s">
        <v>1388</v>
      </c>
      <c r="C368" s="13" t="s">
        <v>1389</v>
      </c>
      <c r="D368" s="12" t="s">
        <v>335</v>
      </c>
      <c r="E368" s="12" t="s">
        <v>56</v>
      </c>
      <c r="F368" s="12">
        <v>30040</v>
      </c>
      <c r="G368" s="12" t="s">
        <v>1566</v>
      </c>
      <c r="H368" s="12" t="s">
        <v>56</v>
      </c>
      <c r="I368" s="11" t="s">
        <v>1390</v>
      </c>
      <c r="J368" s="12" t="s">
        <v>50</v>
      </c>
      <c r="K368" s="51">
        <v>4</v>
      </c>
      <c r="L368" s="13">
        <v>193</v>
      </c>
      <c r="M368" s="13" t="s">
        <v>57</v>
      </c>
      <c r="N368" s="13" t="s">
        <v>51</v>
      </c>
      <c r="O368" s="30" t="str">
        <f>LEFT(Table14[[#This Row],[Phone]],3)</f>
        <v>770</v>
      </c>
      <c r="P368" s="8">
        <f>IF(COUNTIF($B$8:B368,Table14[[#This Row],[Address]])&gt;1,1,0)</f>
        <v>0</v>
      </c>
    </row>
    <row r="369" spans="1:16" x14ac:dyDescent="0.25">
      <c r="A369" s="3" t="s">
        <v>1391</v>
      </c>
      <c r="B369" s="3" t="s">
        <v>1393</v>
      </c>
      <c r="C369" s="13" t="s">
        <v>1392</v>
      </c>
      <c r="D369" s="12" t="s">
        <v>1167</v>
      </c>
      <c r="E369" s="12" t="s">
        <v>56</v>
      </c>
      <c r="F369" s="12">
        <v>30005</v>
      </c>
      <c r="G369" s="12" t="s">
        <v>1566</v>
      </c>
      <c r="H369" s="12" t="s">
        <v>56</v>
      </c>
      <c r="I369" s="11" t="s">
        <v>1394</v>
      </c>
      <c r="J369" s="12" t="s">
        <v>50</v>
      </c>
      <c r="K369" s="51">
        <v>4</v>
      </c>
      <c r="L369" s="13">
        <v>50</v>
      </c>
      <c r="M369" s="13" t="s">
        <v>57</v>
      </c>
      <c r="N369" s="13" t="s">
        <v>51</v>
      </c>
      <c r="O369" s="30" t="str">
        <f>LEFT(Table14[[#This Row],[Phone]],3)</f>
        <v>770</v>
      </c>
      <c r="P369" s="8">
        <f>IF(COUNTIF($B$8:B369,Table14[[#This Row],[Address]])&gt;1,1,0)</f>
        <v>0</v>
      </c>
    </row>
    <row r="370" spans="1:16" x14ac:dyDescent="0.25">
      <c r="A370" s="3" t="s">
        <v>425</v>
      </c>
      <c r="B370" s="3" t="s">
        <v>1395</v>
      </c>
      <c r="C370" s="13" t="s">
        <v>1396</v>
      </c>
      <c r="D370" s="12" t="s">
        <v>335</v>
      </c>
      <c r="E370" s="12" t="s">
        <v>56</v>
      </c>
      <c r="F370" s="12">
        <v>30041</v>
      </c>
      <c r="G370" s="12" t="s">
        <v>1566</v>
      </c>
      <c r="H370" s="12" t="s">
        <v>56</v>
      </c>
      <c r="I370" s="11" t="s">
        <v>426</v>
      </c>
      <c r="J370" s="12" t="s">
        <v>50</v>
      </c>
      <c r="K370" s="51">
        <v>3</v>
      </c>
      <c r="L370" s="13">
        <v>98</v>
      </c>
      <c r="M370" s="13" t="s">
        <v>57</v>
      </c>
      <c r="N370" s="13" t="s">
        <v>58</v>
      </c>
      <c r="O370" s="30" t="str">
        <f>LEFT(Table14[[#This Row],[Phone]],3)</f>
        <v>770</v>
      </c>
      <c r="P370" s="8">
        <f>IF(COUNTIF($B$8:B370,Table14[[#This Row],[Address]])&gt;1,1,0)</f>
        <v>0</v>
      </c>
    </row>
    <row r="371" spans="1:16" x14ac:dyDescent="0.25">
      <c r="A371" s="3" t="s">
        <v>1397</v>
      </c>
      <c r="B371" s="3" t="s">
        <v>1400</v>
      </c>
      <c r="C371" s="13" t="s">
        <v>1399</v>
      </c>
      <c r="D371" s="12" t="s">
        <v>335</v>
      </c>
      <c r="E371" s="12" t="s">
        <v>56</v>
      </c>
      <c r="F371" s="12">
        <v>30041</v>
      </c>
      <c r="G371" s="12" t="s">
        <v>1566</v>
      </c>
      <c r="H371" s="12" t="s">
        <v>56</v>
      </c>
      <c r="I371" s="11" t="s">
        <v>1398</v>
      </c>
      <c r="J371" s="12" t="s">
        <v>50</v>
      </c>
      <c r="K371" s="51">
        <v>3.5</v>
      </c>
      <c r="L371" s="13">
        <v>89</v>
      </c>
      <c r="M371" s="13" t="s">
        <v>50</v>
      </c>
      <c r="N371" s="13" t="s">
        <v>58</v>
      </c>
      <c r="O371" s="30" t="str">
        <f>LEFT(Table14[[#This Row],[Phone]],3)</f>
        <v>770</v>
      </c>
      <c r="P371" s="8">
        <f>IF(COUNTIF($B$8:B371,Table14[[#This Row],[Address]])&gt;1,1,0)</f>
        <v>0</v>
      </c>
    </row>
    <row r="372" spans="1:16" x14ac:dyDescent="0.25">
      <c r="A372" s="3" t="s">
        <v>1401</v>
      </c>
      <c r="B372" s="3" t="s">
        <v>1403</v>
      </c>
      <c r="C372" s="13" t="s">
        <v>1404</v>
      </c>
      <c r="D372" s="12" t="s">
        <v>335</v>
      </c>
      <c r="E372" s="12" t="s">
        <v>56</v>
      </c>
      <c r="F372" s="12">
        <v>30041</v>
      </c>
      <c r="G372" s="12" t="s">
        <v>1566</v>
      </c>
      <c r="H372" s="12" t="s">
        <v>56</v>
      </c>
      <c r="I372" s="11" t="s">
        <v>1402</v>
      </c>
      <c r="J372" s="12" t="s">
        <v>50</v>
      </c>
      <c r="K372" s="51">
        <v>3.5</v>
      </c>
      <c r="L372" s="13">
        <v>81</v>
      </c>
      <c r="M372" s="13" t="s">
        <v>57</v>
      </c>
      <c r="N372" s="13" t="s">
        <v>58</v>
      </c>
      <c r="O372" s="30" t="str">
        <f>LEFT(Table14[[#This Row],[Phone]],3)</f>
        <v>770</v>
      </c>
      <c r="P372" s="8">
        <f>IF(COUNTIF($B$8:B372,Table14[[#This Row],[Address]])&gt;1,1,0)</f>
        <v>0</v>
      </c>
    </row>
    <row r="373" spans="1:16" x14ac:dyDescent="0.25">
      <c r="A373" s="3" t="s">
        <v>1405</v>
      </c>
      <c r="B373" s="3" t="s">
        <v>1407</v>
      </c>
      <c r="C373" s="13" t="s">
        <v>1406</v>
      </c>
      <c r="D373" s="12" t="s">
        <v>1222</v>
      </c>
      <c r="E373" s="12" t="s">
        <v>56</v>
      </c>
      <c r="F373" s="12">
        <v>30518</v>
      </c>
      <c r="G373" s="12" t="s">
        <v>1566</v>
      </c>
      <c r="H373" s="12" t="s">
        <v>56</v>
      </c>
      <c r="I373" s="11" t="s">
        <v>1408</v>
      </c>
      <c r="J373" s="12" t="s">
        <v>50</v>
      </c>
      <c r="K373" s="51">
        <v>3.5</v>
      </c>
      <c r="L373" s="13">
        <v>152</v>
      </c>
      <c r="M373" s="13" t="s">
        <v>50</v>
      </c>
      <c r="N373" s="13" t="s">
        <v>58</v>
      </c>
      <c r="O373" s="30" t="str">
        <f>LEFT(Table14[[#This Row],[Phone]],3)</f>
        <v>770</v>
      </c>
      <c r="P373" s="8">
        <f>IF(COUNTIF($B$8:B373,Table14[[#This Row],[Address]])&gt;1,1,0)</f>
        <v>0</v>
      </c>
    </row>
    <row r="374" spans="1:16" x14ac:dyDescent="0.25">
      <c r="A374" s="3" t="s">
        <v>535</v>
      </c>
      <c r="B374" s="3" t="s">
        <v>1409</v>
      </c>
      <c r="C374" s="13" t="s">
        <v>1411</v>
      </c>
      <c r="D374" s="12" t="s">
        <v>335</v>
      </c>
      <c r="E374" s="12" t="s">
        <v>56</v>
      </c>
      <c r="F374" s="12">
        <v>30041</v>
      </c>
      <c r="G374" s="12" t="s">
        <v>1566</v>
      </c>
      <c r="H374" s="12" t="s">
        <v>56</v>
      </c>
      <c r="I374" s="11" t="s">
        <v>1410</v>
      </c>
      <c r="J374" s="12" t="s">
        <v>50</v>
      </c>
      <c r="K374" s="51">
        <v>3</v>
      </c>
      <c r="L374" s="13">
        <v>51</v>
      </c>
      <c r="M374" s="13" t="s">
        <v>50</v>
      </c>
      <c r="N374" s="13" t="s">
        <v>58</v>
      </c>
      <c r="O374" s="30" t="str">
        <f>LEFT(Table14[[#This Row],[Phone]],3)</f>
        <v>678</v>
      </c>
      <c r="P374" s="8">
        <f>IF(COUNTIF($B$8:B374,Table14[[#This Row],[Address]])&gt;1,1,0)</f>
        <v>0</v>
      </c>
    </row>
    <row r="375" spans="1:16" x14ac:dyDescent="0.25">
      <c r="A375" s="3" t="s">
        <v>1412</v>
      </c>
      <c r="B375" s="3" t="s">
        <v>1414</v>
      </c>
      <c r="C375" s="13" t="s">
        <v>1413</v>
      </c>
      <c r="D375" s="12" t="s">
        <v>335</v>
      </c>
      <c r="E375" s="12" t="s">
        <v>56</v>
      </c>
      <c r="F375" s="12">
        <v>30041</v>
      </c>
      <c r="G375" s="12" t="s">
        <v>1566</v>
      </c>
      <c r="H375" s="12" t="s">
        <v>56</v>
      </c>
      <c r="I375" s="11" t="s">
        <v>1415</v>
      </c>
      <c r="J375" s="12" t="s">
        <v>50</v>
      </c>
      <c r="K375" s="51">
        <v>3.5</v>
      </c>
      <c r="L375" s="13">
        <v>163</v>
      </c>
      <c r="M375" s="13" t="s">
        <v>57</v>
      </c>
      <c r="N375" s="13" t="s">
        <v>58</v>
      </c>
      <c r="O375" s="30" t="str">
        <f>LEFT(Table14[[#This Row],[Phone]],3)</f>
        <v>770</v>
      </c>
      <c r="P375" s="8">
        <f>IF(COUNTIF($B$8:B375,Table14[[#This Row],[Address]])&gt;1,1,0)</f>
        <v>0</v>
      </c>
    </row>
    <row r="376" spans="1:16" x14ac:dyDescent="0.25">
      <c r="A376" s="3" t="s">
        <v>1416</v>
      </c>
      <c r="B376" s="3" t="s">
        <v>1418</v>
      </c>
      <c r="C376" s="13" t="s">
        <v>1419</v>
      </c>
      <c r="D376" s="12" t="s">
        <v>335</v>
      </c>
      <c r="E376" s="12" t="s">
        <v>56</v>
      </c>
      <c r="F376" s="12">
        <v>30041</v>
      </c>
      <c r="G376" s="12" t="s">
        <v>1566</v>
      </c>
      <c r="H376" s="12" t="s">
        <v>56</v>
      </c>
      <c r="I376" s="11" t="s">
        <v>1417</v>
      </c>
      <c r="J376" s="12" t="s">
        <v>50</v>
      </c>
      <c r="K376" s="51">
        <v>3</v>
      </c>
      <c r="L376" s="13">
        <v>17</v>
      </c>
      <c r="M376" s="13" t="s">
        <v>57</v>
      </c>
      <c r="N376" s="13" t="s">
        <v>58</v>
      </c>
      <c r="O376" s="30" t="str">
        <f>LEFT(Table14[[#This Row],[Phone]],3)</f>
        <v>470</v>
      </c>
      <c r="P376" s="8">
        <f>IF(COUNTIF($B$8:B376,Table14[[#This Row],[Address]])&gt;1,1,0)</f>
        <v>0</v>
      </c>
    </row>
    <row r="377" spans="1:16" x14ac:dyDescent="0.25">
      <c r="A377" s="3" t="s">
        <v>1420</v>
      </c>
      <c r="B377" s="3" t="s">
        <v>1422</v>
      </c>
      <c r="C377" s="13" t="s">
        <v>1423</v>
      </c>
      <c r="D377" s="12" t="s">
        <v>1167</v>
      </c>
      <c r="E377" s="12" t="s">
        <v>56</v>
      </c>
      <c r="F377" s="12">
        <v>30005</v>
      </c>
      <c r="G377" s="12" t="s">
        <v>1566</v>
      </c>
      <c r="H377" s="12" t="s">
        <v>56</v>
      </c>
      <c r="I377" s="11" t="s">
        <v>1421</v>
      </c>
      <c r="J377" s="12" t="s">
        <v>50</v>
      </c>
      <c r="K377" s="51">
        <v>4.5</v>
      </c>
      <c r="L377" s="13">
        <v>71</v>
      </c>
      <c r="M377" s="13" t="s">
        <v>57</v>
      </c>
      <c r="N377" s="13" t="s">
        <v>51</v>
      </c>
      <c r="O377" s="30" t="str">
        <f>LEFT(Table14[[#This Row],[Phone]],3)</f>
        <v>470</v>
      </c>
      <c r="P377" s="8">
        <f>IF(COUNTIF($B$8:B377,Table14[[#This Row],[Address]])&gt;1,1,0)</f>
        <v>0</v>
      </c>
    </row>
    <row r="378" spans="1:16" x14ac:dyDescent="0.25">
      <c r="A378" s="3" t="s">
        <v>1424</v>
      </c>
      <c r="B378" s="3" t="s">
        <v>1426</v>
      </c>
      <c r="C378" s="13" t="s">
        <v>1425</v>
      </c>
      <c r="D378" s="12" t="s">
        <v>335</v>
      </c>
      <c r="E378" s="12" t="s">
        <v>56</v>
      </c>
      <c r="F378" s="12">
        <v>30041</v>
      </c>
      <c r="G378" s="12" t="s">
        <v>1566</v>
      </c>
      <c r="H378" s="12" t="s">
        <v>56</v>
      </c>
      <c r="I378" s="3"/>
      <c r="J378" s="12" t="s">
        <v>50</v>
      </c>
      <c r="K378" s="51">
        <v>3.5</v>
      </c>
      <c r="L378" s="13">
        <v>156</v>
      </c>
      <c r="M378" s="13" t="s">
        <v>57</v>
      </c>
      <c r="N378" s="13" t="s">
        <v>51</v>
      </c>
      <c r="O378" s="30" t="str">
        <f>LEFT(Table14[[#This Row],[Phone]],3)</f>
        <v>770</v>
      </c>
      <c r="P378" s="8">
        <f>IF(COUNTIF($B$8:B378,Table14[[#This Row],[Address]])&gt;1,1,0)</f>
        <v>0</v>
      </c>
    </row>
    <row r="379" spans="1:16" x14ac:dyDescent="0.25">
      <c r="A379" s="3" t="s">
        <v>1427</v>
      </c>
      <c r="B379" s="3" t="s">
        <v>1429</v>
      </c>
      <c r="C379" s="13" t="s">
        <v>1428</v>
      </c>
      <c r="D379" s="12" t="s">
        <v>335</v>
      </c>
      <c r="E379" s="12" t="s">
        <v>56</v>
      </c>
      <c r="F379" s="12">
        <v>30041</v>
      </c>
      <c r="G379" s="12" t="s">
        <v>1566</v>
      </c>
      <c r="H379" s="12" t="s">
        <v>56</v>
      </c>
      <c r="I379" s="11" t="s">
        <v>1430</v>
      </c>
      <c r="J379" s="12" t="s">
        <v>50</v>
      </c>
      <c r="K379" s="51">
        <v>3.5</v>
      </c>
      <c r="L379" s="13">
        <v>136</v>
      </c>
      <c r="M379" s="13" t="s">
        <v>50</v>
      </c>
      <c r="N379" s="13" t="s">
        <v>58</v>
      </c>
      <c r="O379" s="30" t="str">
        <f>LEFT(Table14[[#This Row],[Phone]],3)</f>
        <v>678</v>
      </c>
      <c r="P379" s="8">
        <f>IF(COUNTIF($B$8:B379,Table14[[#This Row],[Address]])&gt;1,1,0)</f>
        <v>0</v>
      </c>
    </row>
    <row r="380" spans="1:16" x14ac:dyDescent="0.25">
      <c r="A380" s="3" t="s">
        <v>1431</v>
      </c>
      <c r="B380" s="3" t="s">
        <v>1433</v>
      </c>
      <c r="C380" s="13" t="s">
        <v>1434</v>
      </c>
      <c r="D380" s="12" t="s">
        <v>335</v>
      </c>
      <c r="E380" s="12" t="s">
        <v>56</v>
      </c>
      <c r="F380" s="12">
        <v>30041</v>
      </c>
      <c r="G380" s="12" t="s">
        <v>1566</v>
      </c>
      <c r="H380" s="12" t="s">
        <v>56</v>
      </c>
      <c r="I380" s="11" t="s">
        <v>1432</v>
      </c>
      <c r="J380" s="12" t="s">
        <v>50</v>
      </c>
      <c r="K380" s="51">
        <v>3.5</v>
      </c>
      <c r="L380" s="13">
        <v>63</v>
      </c>
      <c r="M380" s="13" t="s">
        <v>57</v>
      </c>
      <c r="N380" s="13" t="s">
        <v>58</v>
      </c>
      <c r="O380" s="30" t="str">
        <f>LEFT(Table14[[#This Row],[Phone]],3)</f>
        <v>770</v>
      </c>
      <c r="P380" s="8">
        <f>IF(COUNTIF($B$8:B380,Table14[[#This Row],[Address]])&gt;1,1,0)</f>
        <v>0</v>
      </c>
    </row>
    <row r="381" spans="1:16" x14ac:dyDescent="0.25">
      <c r="A381" s="3" t="s">
        <v>1435</v>
      </c>
      <c r="B381" s="3" t="s">
        <v>1437</v>
      </c>
      <c r="C381" s="13" t="s">
        <v>1436</v>
      </c>
      <c r="D381" s="12" t="s">
        <v>1222</v>
      </c>
      <c r="E381" s="12" t="s">
        <v>56</v>
      </c>
      <c r="F381" s="12">
        <v>30518</v>
      </c>
      <c r="G381" s="12" t="s">
        <v>1566</v>
      </c>
      <c r="H381" s="12" t="s">
        <v>56</v>
      </c>
      <c r="I381" s="3"/>
      <c r="J381" s="12" t="s">
        <v>50</v>
      </c>
      <c r="K381" s="51">
        <v>4</v>
      </c>
      <c r="L381" s="13">
        <v>10</v>
      </c>
      <c r="M381" s="13" t="s">
        <v>57</v>
      </c>
      <c r="N381" s="13" t="s">
        <v>51</v>
      </c>
      <c r="O381" s="30" t="str">
        <f>LEFT(Table14[[#This Row],[Phone]],3)</f>
        <v>678</v>
      </c>
      <c r="P381" s="8">
        <f>IF(COUNTIF($B$8:B381,Table14[[#This Row],[Address]])&gt;1,1,0)</f>
        <v>0</v>
      </c>
    </row>
    <row r="382" spans="1:16" x14ac:dyDescent="0.25">
      <c r="A382" s="3" t="s">
        <v>1438</v>
      </c>
      <c r="B382" s="3" t="s">
        <v>1440</v>
      </c>
      <c r="C382" s="13" t="s">
        <v>1441</v>
      </c>
      <c r="D382" s="12" t="s">
        <v>1222</v>
      </c>
      <c r="E382" s="12" t="s">
        <v>56</v>
      </c>
      <c r="F382" s="12">
        <v>30518</v>
      </c>
      <c r="G382" s="12" t="s">
        <v>1566</v>
      </c>
      <c r="H382" s="12" t="s">
        <v>56</v>
      </c>
      <c r="I382" s="11" t="s">
        <v>1439</v>
      </c>
      <c r="J382" s="12" t="s">
        <v>50</v>
      </c>
      <c r="K382" s="51">
        <v>3.5</v>
      </c>
      <c r="L382" s="13">
        <v>55</v>
      </c>
      <c r="M382" s="13" t="s">
        <v>57</v>
      </c>
      <c r="N382" s="13" t="s">
        <v>58</v>
      </c>
      <c r="O382" s="30" t="str">
        <f>LEFT(Table14[[#This Row],[Phone]],3)</f>
        <v>678</v>
      </c>
      <c r="P382" s="8">
        <f>IF(COUNTIF($B$8:B382,Table14[[#This Row],[Address]])&gt;1,1,0)</f>
        <v>0</v>
      </c>
    </row>
    <row r="383" spans="1:16" x14ac:dyDescent="0.25">
      <c r="A383" s="3" t="s">
        <v>1442</v>
      </c>
      <c r="B383" s="3" t="s">
        <v>1444</v>
      </c>
      <c r="C383" s="13" t="s">
        <v>1443</v>
      </c>
      <c r="D383" s="12" t="s">
        <v>1222</v>
      </c>
      <c r="E383" s="12" t="s">
        <v>56</v>
      </c>
      <c r="F383" s="12">
        <v>30518</v>
      </c>
      <c r="G383" s="12" t="s">
        <v>1566</v>
      </c>
      <c r="H383" s="12" t="s">
        <v>56</v>
      </c>
      <c r="I383" s="3"/>
      <c r="J383" s="12" t="s">
        <v>50</v>
      </c>
      <c r="K383" s="51">
        <v>2.5</v>
      </c>
      <c r="L383" s="13">
        <v>82</v>
      </c>
      <c r="M383" s="13" t="s">
        <v>57</v>
      </c>
      <c r="N383" s="13" t="s">
        <v>58</v>
      </c>
      <c r="O383" s="30" t="str">
        <f>LEFT(Table14[[#This Row],[Phone]],3)</f>
        <v>470</v>
      </c>
      <c r="P383" s="8">
        <f>IF(COUNTIF($B$8:B383,Table14[[#This Row],[Address]])&gt;1,1,0)</f>
        <v>0</v>
      </c>
    </row>
    <row r="384" spans="1:16" x14ac:dyDescent="0.25">
      <c r="A384" s="3" t="s">
        <v>1445</v>
      </c>
      <c r="B384" s="3" t="s">
        <v>1447</v>
      </c>
      <c r="C384" s="13" t="s">
        <v>1448</v>
      </c>
      <c r="D384" s="12" t="s">
        <v>335</v>
      </c>
      <c r="E384" s="12" t="s">
        <v>56</v>
      </c>
      <c r="F384" s="12">
        <v>30040</v>
      </c>
      <c r="G384" s="12" t="s">
        <v>1566</v>
      </c>
      <c r="H384" s="12" t="s">
        <v>56</v>
      </c>
      <c r="I384" s="11" t="s">
        <v>1446</v>
      </c>
      <c r="J384" s="12" t="s">
        <v>50</v>
      </c>
      <c r="K384" s="51">
        <v>3.5</v>
      </c>
      <c r="L384" s="13">
        <v>63</v>
      </c>
      <c r="M384" s="13" t="s">
        <v>57</v>
      </c>
      <c r="N384" s="13" t="s">
        <v>51</v>
      </c>
      <c r="O384" s="30" t="str">
        <f>LEFT(Table14[[#This Row],[Phone]],3)</f>
        <v>770</v>
      </c>
      <c r="P384" s="8">
        <f>IF(COUNTIF($B$8:B384,Table14[[#This Row],[Address]])&gt;1,1,0)</f>
        <v>0</v>
      </c>
    </row>
    <row r="385" spans="1:16" x14ac:dyDescent="0.25">
      <c r="A385" s="3" t="s">
        <v>1449</v>
      </c>
      <c r="B385" s="3" t="s">
        <v>1451</v>
      </c>
      <c r="C385" s="13" t="s">
        <v>1452</v>
      </c>
      <c r="D385" s="12" t="s">
        <v>1222</v>
      </c>
      <c r="E385" s="12" t="s">
        <v>56</v>
      </c>
      <c r="F385" s="12">
        <v>30518</v>
      </c>
      <c r="G385" s="12" t="s">
        <v>1566</v>
      </c>
      <c r="H385" s="12" t="s">
        <v>56</v>
      </c>
      <c r="I385" s="11" t="s">
        <v>1450</v>
      </c>
      <c r="J385" s="12" t="s">
        <v>50</v>
      </c>
      <c r="K385" s="51">
        <v>3.5</v>
      </c>
      <c r="L385" s="13">
        <v>44</v>
      </c>
      <c r="M385" s="13" t="s">
        <v>57</v>
      </c>
      <c r="N385" s="13" t="s">
        <v>58</v>
      </c>
      <c r="O385" s="30" t="str">
        <f>LEFT(Table14[[#This Row],[Phone]],3)</f>
        <v>678</v>
      </c>
      <c r="P385" s="8">
        <f>IF(COUNTIF($B$8:B385,Table14[[#This Row],[Address]])&gt;1,1,0)</f>
        <v>0</v>
      </c>
    </row>
    <row r="386" spans="1:16" x14ac:dyDescent="0.25">
      <c r="A386" s="3" t="s">
        <v>1453</v>
      </c>
      <c r="B386" s="3" t="s">
        <v>1456</v>
      </c>
      <c r="C386" s="13" t="s">
        <v>1455</v>
      </c>
      <c r="D386" s="12" t="s">
        <v>335</v>
      </c>
      <c r="E386" s="12" t="s">
        <v>56</v>
      </c>
      <c r="F386" s="12">
        <v>30040</v>
      </c>
      <c r="G386" s="12" t="s">
        <v>1566</v>
      </c>
      <c r="H386" s="12" t="s">
        <v>56</v>
      </c>
      <c r="I386" s="11" t="s">
        <v>1454</v>
      </c>
      <c r="J386" s="12" t="s">
        <v>50</v>
      </c>
      <c r="K386" s="51">
        <v>3</v>
      </c>
      <c r="L386" s="13">
        <v>81</v>
      </c>
      <c r="M386" s="13" t="s">
        <v>57</v>
      </c>
      <c r="N386" s="13" t="s">
        <v>58</v>
      </c>
      <c r="O386" s="30" t="str">
        <f>LEFT(Table14[[#This Row],[Phone]],3)</f>
        <v>770</v>
      </c>
      <c r="P386" s="8">
        <f>IF(COUNTIF($B$8:B386,Table14[[#This Row],[Address]])&gt;1,1,0)</f>
        <v>0</v>
      </c>
    </row>
    <row r="387" spans="1:16" x14ac:dyDescent="0.25">
      <c r="A387" s="3" t="s">
        <v>1457</v>
      </c>
      <c r="B387" s="3" t="s">
        <v>1459</v>
      </c>
      <c r="C387" s="13" t="s">
        <v>1458</v>
      </c>
      <c r="D387" s="12" t="s">
        <v>335</v>
      </c>
      <c r="E387" s="12" t="s">
        <v>56</v>
      </c>
      <c r="F387" s="12">
        <v>30040</v>
      </c>
      <c r="G387" s="12" t="s">
        <v>1566</v>
      </c>
      <c r="H387" s="12" t="s">
        <v>56</v>
      </c>
      <c r="I387" s="3"/>
      <c r="J387" s="12" t="s">
        <v>50</v>
      </c>
      <c r="K387" s="51">
        <v>3.5</v>
      </c>
      <c r="L387" s="13">
        <v>72</v>
      </c>
      <c r="M387" s="13" t="s">
        <v>50</v>
      </c>
      <c r="N387" s="13" t="s">
        <v>58</v>
      </c>
      <c r="O387" s="30" t="str">
        <f>LEFT(Table14[[#This Row],[Phone]],3)</f>
        <v>770</v>
      </c>
      <c r="P387" s="8">
        <f>IF(COUNTIF($B$8:B387,Table14[[#This Row],[Address]])&gt;1,1,0)</f>
        <v>0</v>
      </c>
    </row>
    <row r="388" spans="1:16" x14ac:dyDescent="0.25">
      <c r="A388" s="3" t="s">
        <v>1460</v>
      </c>
      <c r="B388" s="3" t="s">
        <v>1461</v>
      </c>
      <c r="C388" s="13" t="s">
        <v>1462</v>
      </c>
      <c r="D388" s="12" t="s">
        <v>444</v>
      </c>
      <c r="E388" s="12" t="s">
        <v>56</v>
      </c>
      <c r="F388" s="12">
        <v>30518</v>
      </c>
      <c r="G388" s="12" t="s">
        <v>1566</v>
      </c>
      <c r="H388" s="12" t="s">
        <v>56</v>
      </c>
      <c r="I388" s="11" t="s">
        <v>1199</v>
      </c>
      <c r="J388" s="12" t="s">
        <v>50</v>
      </c>
      <c r="K388" s="51">
        <v>4</v>
      </c>
      <c r="L388" s="13">
        <v>49</v>
      </c>
      <c r="M388" s="13" t="s">
        <v>57</v>
      </c>
      <c r="N388" s="13" t="s">
        <v>58</v>
      </c>
      <c r="O388" s="30" t="str">
        <f>LEFT(Table14[[#This Row],[Phone]],3)</f>
        <v>770</v>
      </c>
      <c r="P388" s="8">
        <f>IF(COUNTIF($B$8:B388,Table14[[#This Row],[Address]])&gt;1,1,0)</f>
        <v>0</v>
      </c>
    </row>
    <row r="389" spans="1:16" x14ac:dyDescent="0.25">
      <c r="A389" s="3" t="s">
        <v>1463</v>
      </c>
      <c r="B389" s="3" t="s">
        <v>1465</v>
      </c>
      <c r="C389" s="13" t="s">
        <v>1466</v>
      </c>
      <c r="D389" s="12" t="s">
        <v>335</v>
      </c>
      <c r="E389" s="12" t="s">
        <v>56</v>
      </c>
      <c r="F389" s="12">
        <v>30041</v>
      </c>
      <c r="G389" s="12" t="s">
        <v>1566</v>
      </c>
      <c r="H389" s="12" t="s">
        <v>56</v>
      </c>
      <c r="I389" s="11" t="s">
        <v>1464</v>
      </c>
      <c r="J389" s="12" t="s">
        <v>50</v>
      </c>
      <c r="K389" s="51">
        <v>3</v>
      </c>
      <c r="L389" s="13">
        <v>93</v>
      </c>
      <c r="M389" s="13" t="s">
        <v>57</v>
      </c>
      <c r="N389" s="13" t="s">
        <v>58</v>
      </c>
      <c r="O389" s="30" t="str">
        <f>LEFT(Table14[[#This Row],[Phone]],3)</f>
        <v>770</v>
      </c>
      <c r="P389" s="8">
        <f>IF(COUNTIF($B$8:B389,Table14[[#This Row],[Address]])&gt;1,1,0)</f>
        <v>0</v>
      </c>
    </row>
    <row r="390" spans="1:16" x14ac:dyDescent="0.25">
      <c r="A390" s="3" t="s">
        <v>1467</v>
      </c>
      <c r="B390" s="3" t="s">
        <v>1469</v>
      </c>
      <c r="C390" s="13" t="s">
        <v>1468</v>
      </c>
      <c r="D390" s="12" t="s">
        <v>335</v>
      </c>
      <c r="E390" s="12" t="s">
        <v>56</v>
      </c>
      <c r="F390" s="12">
        <v>30041</v>
      </c>
      <c r="G390" s="12" t="s">
        <v>1566</v>
      </c>
      <c r="H390" s="12" t="s">
        <v>56</v>
      </c>
      <c r="I390" s="11" t="s">
        <v>1470</v>
      </c>
      <c r="J390" s="12" t="s">
        <v>50</v>
      </c>
      <c r="K390" s="51">
        <v>3.5</v>
      </c>
      <c r="L390" s="13">
        <v>122</v>
      </c>
      <c r="M390" s="13" t="s">
        <v>57</v>
      </c>
      <c r="N390" s="13" t="s">
        <v>58</v>
      </c>
      <c r="O390" s="30" t="str">
        <f>LEFT(Table14[[#This Row],[Phone]],3)</f>
        <v>470</v>
      </c>
      <c r="P390" s="8">
        <f>IF(COUNTIF($B$8:B390,Table14[[#This Row],[Address]])&gt;1,1,0)</f>
        <v>0</v>
      </c>
    </row>
    <row r="391" spans="1:16" x14ac:dyDescent="0.25">
      <c r="A391" s="3" t="s">
        <v>1471</v>
      </c>
      <c r="B391" s="3" t="s">
        <v>1473</v>
      </c>
      <c r="C391" s="13" t="s">
        <v>1474</v>
      </c>
      <c r="D391" s="12" t="s">
        <v>335</v>
      </c>
      <c r="E391" s="12" t="s">
        <v>56</v>
      </c>
      <c r="F391" s="12">
        <v>30041</v>
      </c>
      <c r="G391" s="12" t="s">
        <v>1566</v>
      </c>
      <c r="H391" s="12" t="s">
        <v>56</v>
      </c>
      <c r="I391" s="11" t="s">
        <v>1472</v>
      </c>
      <c r="J391" s="12" t="s">
        <v>50</v>
      </c>
      <c r="K391" s="51">
        <v>4</v>
      </c>
      <c r="L391" s="13">
        <v>108</v>
      </c>
      <c r="M391" s="13" t="s">
        <v>57</v>
      </c>
      <c r="N391" s="13" t="s">
        <v>58</v>
      </c>
      <c r="O391" s="30" t="str">
        <f>LEFT(Table14[[#This Row],[Phone]],3)</f>
        <v>770</v>
      </c>
      <c r="P391" s="8">
        <f>IF(COUNTIF($B$8:B391,Table14[[#This Row],[Address]])&gt;1,1,0)</f>
        <v>0</v>
      </c>
    </row>
    <row r="392" spans="1:16" x14ac:dyDescent="0.25">
      <c r="A392" s="3" t="s">
        <v>480</v>
      </c>
      <c r="B392" s="3" t="s">
        <v>1475</v>
      </c>
      <c r="C392" s="13" t="s">
        <v>1476</v>
      </c>
      <c r="D392" s="12" t="s">
        <v>335</v>
      </c>
      <c r="E392" s="12" t="s">
        <v>56</v>
      </c>
      <c r="F392" s="12">
        <v>30041</v>
      </c>
      <c r="G392" s="12" t="s">
        <v>1566</v>
      </c>
      <c r="H392" s="12" t="s">
        <v>56</v>
      </c>
      <c r="I392" s="11" t="s">
        <v>481</v>
      </c>
      <c r="J392" s="12" t="s">
        <v>50</v>
      </c>
      <c r="K392" s="51">
        <v>3</v>
      </c>
      <c r="L392" s="13">
        <v>48</v>
      </c>
      <c r="M392" s="13" t="s">
        <v>50</v>
      </c>
      <c r="N392" s="13" t="s">
        <v>58</v>
      </c>
      <c r="O392" s="30" t="str">
        <f>LEFT(Table14[[#This Row],[Phone]],3)</f>
        <v>770</v>
      </c>
      <c r="P392" s="8">
        <f>IF(COUNTIF($B$8:B392,Table14[[#This Row],[Address]])&gt;1,1,0)</f>
        <v>0</v>
      </c>
    </row>
    <row r="393" spans="1:16" x14ac:dyDescent="0.25">
      <c r="A393" s="3" t="s">
        <v>1477</v>
      </c>
      <c r="B393" s="3" t="s">
        <v>1478</v>
      </c>
      <c r="C393" s="13" t="s">
        <v>1479</v>
      </c>
      <c r="D393" s="12" t="s">
        <v>335</v>
      </c>
      <c r="E393" s="12" t="s">
        <v>56</v>
      </c>
      <c r="F393" s="12">
        <v>30041</v>
      </c>
      <c r="G393" s="12" t="s">
        <v>1566</v>
      </c>
      <c r="H393" s="12" t="s">
        <v>56</v>
      </c>
      <c r="I393" s="11" t="s">
        <v>1480</v>
      </c>
      <c r="J393" s="12" t="s">
        <v>50</v>
      </c>
      <c r="K393" s="51">
        <v>3</v>
      </c>
      <c r="L393" s="13">
        <v>49</v>
      </c>
      <c r="M393" s="13" t="s">
        <v>57</v>
      </c>
      <c r="N393" s="13" t="s">
        <v>51</v>
      </c>
      <c r="O393" s="30" t="str">
        <f>LEFT(Table14[[#This Row],[Phone]],3)</f>
        <v>678</v>
      </c>
      <c r="P393" s="8">
        <f>IF(COUNTIF($B$8:B393,Table14[[#This Row],[Address]])&gt;1,1,0)</f>
        <v>0</v>
      </c>
    </row>
    <row r="394" spans="1:16" x14ac:dyDescent="0.25">
      <c r="A394" s="3" t="s">
        <v>527</v>
      </c>
      <c r="B394" s="3" t="s">
        <v>1481</v>
      </c>
      <c r="C394" s="13" t="s">
        <v>1482</v>
      </c>
      <c r="D394" s="12" t="s">
        <v>335</v>
      </c>
      <c r="E394" s="12" t="s">
        <v>56</v>
      </c>
      <c r="F394" s="12">
        <v>30041</v>
      </c>
      <c r="G394" s="12" t="s">
        <v>1566</v>
      </c>
      <c r="H394" s="12" t="s">
        <v>56</v>
      </c>
      <c r="I394" s="11" t="s">
        <v>528</v>
      </c>
      <c r="J394" s="12" t="s">
        <v>50</v>
      </c>
      <c r="K394" s="51">
        <v>3</v>
      </c>
      <c r="L394" s="13">
        <v>63</v>
      </c>
      <c r="M394" s="13" t="s">
        <v>50</v>
      </c>
      <c r="N394" s="13" t="s">
        <v>58</v>
      </c>
      <c r="O394" s="30" t="str">
        <f>LEFT(Table14[[#This Row],[Phone]],3)</f>
        <v>678</v>
      </c>
      <c r="P394" s="8">
        <f>IF(COUNTIF($B$8:B394,Table14[[#This Row],[Address]])&gt;1,1,0)</f>
        <v>0</v>
      </c>
    </row>
    <row r="395" spans="1:16" x14ac:dyDescent="0.25">
      <c r="A395" s="3" t="s">
        <v>1483</v>
      </c>
      <c r="B395" s="3" t="s">
        <v>1485</v>
      </c>
      <c r="C395" s="13" t="s">
        <v>1486</v>
      </c>
      <c r="D395" s="12" t="s">
        <v>335</v>
      </c>
      <c r="E395" s="12" t="s">
        <v>56</v>
      </c>
      <c r="F395" s="12">
        <v>30041</v>
      </c>
      <c r="G395" s="12" t="s">
        <v>1566</v>
      </c>
      <c r="H395" s="12" t="s">
        <v>56</v>
      </c>
      <c r="I395" s="11" t="s">
        <v>1484</v>
      </c>
      <c r="J395" s="12" t="s">
        <v>50</v>
      </c>
      <c r="K395" s="51">
        <v>3</v>
      </c>
      <c r="L395" s="13">
        <v>171</v>
      </c>
      <c r="M395" s="13" t="s">
        <v>50</v>
      </c>
      <c r="N395" s="13" t="s">
        <v>58</v>
      </c>
      <c r="O395" s="30" t="str">
        <f>LEFT(Table14[[#This Row],[Phone]],3)</f>
        <v>770</v>
      </c>
      <c r="P395" s="8">
        <f>IF(COUNTIF($B$8:B395,Table14[[#This Row],[Address]])&gt;1,1,0)</f>
        <v>0</v>
      </c>
    </row>
    <row r="396" spans="1:16" x14ac:dyDescent="0.25">
      <c r="A396" s="3" t="s">
        <v>831</v>
      </c>
      <c r="B396" s="3" t="s">
        <v>1487</v>
      </c>
      <c r="C396" s="13" t="s">
        <v>1488</v>
      </c>
      <c r="D396" s="12" t="s">
        <v>335</v>
      </c>
      <c r="E396" s="12" t="s">
        <v>56</v>
      </c>
      <c r="F396" s="12">
        <v>30040</v>
      </c>
      <c r="G396" s="12" t="s">
        <v>1566</v>
      </c>
      <c r="H396" s="12" t="s">
        <v>56</v>
      </c>
      <c r="I396" s="11" t="s">
        <v>832</v>
      </c>
      <c r="J396" s="12" t="s">
        <v>50</v>
      </c>
      <c r="K396" s="51">
        <v>2</v>
      </c>
      <c r="L396" s="13">
        <v>38</v>
      </c>
      <c r="M396" s="13" t="s">
        <v>50</v>
      </c>
      <c r="N396" s="13" t="s">
        <v>58</v>
      </c>
      <c r="O396" s="30" t="str">
        <f>LEFT(Table14[[#This Row],[Phone]],3)</f>
        <v>770</v>
      </c>
      <c r="P396" s="8">
        <f>IF(COUNTIF($B$8:B396,Table14[[#This Row],[Address]])&gt;1,1,0)</f>
        <v>0</v>
      </c>
    </row>
    <row r="397" spans="1:16" x14ac:dyDescent="0.25">
      <c r="A397" s="3" t="s">
        <v>1489</v>
      </c>
      <c r="B397" s="3" t="s">
        <v>1491</v>
      </c>
      <c r="C397" s="13" t="s">
        <v>1490</v>
      </c>
      <c r="D397" s="12" t="s">
        <v>1167</v>
      </c>
      <c r="E397" s="12" t="s">
        <v>56</v>
      </c>
      <c r="F397" s="12">
        <v>30005</v>
      </c>
      <c r="G397" s="12" t="s">
        <v>1566</v>
      </c>
      <c r="H397" s="12" t="s">
        <v>56</v>
      </c>
      <c r="I397" s="11" t="s">
        <v>1492</v>
      </c>
      <c r="J397" s="12" t="s">
        <v>50</v>
      </c>
      <c r="K397" s="51">
        <v>4.5</v>
      </c>
      <c r="L397" s="13">
        <v>149</v>
      </c>
      <c r="M397" s="13" t="s">
        <v>57</v>
      </c>
      <c r="N397" s="13" t="s">
        <v>51</v>
      </c>
      <c r="O397" s="30" t="str">
        <f>LEFT(Table14[[#This Row],[Phone]],3)</f>
        <v>770</v>
      </c>
      <c r="P397" s="8">
        <f>IF(COUNTIF($B$8:B397,Table14[[#This Row],[Address]])&gt;1,1,0)</f>
        <v>0</v>
      </c>
    </row>
    <row r="398" spans="1:16" x14ac:dyDescent="0.25">
      <c r="A398" s="3" t="s">
        <v>1493</v>
      </c>
      <c r="B398" s="3" t="s">
        <v>1496</v>
      </c>
      <c r="C398" s="13" t="s">
        <v>1495</v>
      </c>
      <c r="D398" s="12" t="s">
        <v>335</v>
      </c>
      <c r="E398" s="12" t="s">
        <v>56</v>
      </c>
      <c r="F398" s="12">
        <v>3004</v>
      </c>
      <c r="G398" s="12" t="s">
        <v>1566</v>
      </c>
      <c r="H398" s="12" t="s">
        <v>56</v>
      </c>
      <c r="I398" s="11" t="s">
        <v>1494</v>
      </c>
      <c r="J398" s="12" t="s">
        <v>50</v>
      </c>
      <c r="K398" s="51">
        <v>3.5</v>
      </c>
      <c r="L398" s="13">
        <v>83</v>
      </c>
      <c r="M398" s="13" t="s">
        <v>57</v>
      </c>
      <c r="N398" s="13" t="s">
        <v>58</v>
      </c>
      <c r="O398" s="30" t="str">
        <f>LEFT(Table14[[#This Row],[Phone]],3)</f>
        <v>770</v>
      </c>
      <c r="P398" s="8">
        <f>IF(COUNTIF($B$8:B398,Table14[[#This Row],[Address]])&gt;1,1,0)</f>
        <v>0</v>
      </c>
    </row>
    <row r="399" spans="1:16" x14ac:dyDescent="0.25">
      <c r="A399" s="3" t="s">
        <v>315</v>
      </c>
      <c r="B399" s="3" t="s">
        <v>1497</v>
      </c>
      <c r="C399" s="13" t="s">
        <v>1498</v>
      </c>
      <c r="D399" s="12" t="s">
        <v>1234</v>
      </c>
      <c r="E399" s="12" t="s">
        <v>56</v>
      </c>
      <c r="F399" s="12">
        <v>30024</v>
      </c>
      <c r="G399" s="12" t="s">
        <v>1566</v>
      </c>
      <c r="H399" s="12" t="s">
        <v>56</v>
      </c>
      <c r="I399" s="11" t="s">
        <v>197</v>
      </c>
      <c r="J399" s="12" t="s">
        <v>50</v>
      </c>
      <c r="K399" s="51">
        <v>3.5</v>
      </c>
      <c r="L399" s="13">
        <v>63</v>
      </c>
      <c r="M399" s="13" t="s">
        <v>57</v>
      </c>
      <c r="N399" s="13" t="s">
        <v>51</v>
      </c>
      <c r="O399" s="30" t="str">
        <f>LEFT(Table14[[#This Row],[Phone]],3)</f>
        <v>470</v>
      </c>
      <c r="P399" s="8">
        <f>IF(COUNTIF($B$8:B399,Table14[[#This Row],[Address]])&gt;1,1,0)</f>
        <v>0</v>
      </c>
    </row>
    <row r="400" spans="1:16" x14ac:dyDescent="0.25">
      <c r="A400" s="3" t="s">
        <v>1499</v>
      </c>
      <c r="B400" s="3" t="s">
        <v>1276</v>
      </c>
      <c r="C400" s="13" t="s">
        <v>1500</v>
      </c>
      <c r="D400" s="12" t="s">
        <v>335</v>
      </c>
      <c r="E400" s="12" t="s">
        <v>56</v>
      </c>
      <c r="F400" s="12">
        <v>30041</v>
      </c>
      <c r="G400" s="12" t="s">
        <v>1566</v>
      </c>
      <c r="H400" s="12" t="s">
        <v>56</v>
      </c>
      <c r="I400" s="3"/>
      <c r="J400" s="12" t="s">
        <v>50</v>
      </c>
      <c r="K400" s="51">
        <v>4</v>
      </c>
      <c r="L400" s="13">
        <v>30</v>
      </c>
      <c r="M400" s="13" t="s">
        <v>50</v>
      </c>
      <c r="N400" s="13" t="s">
        <v>51</v>
      </c>
      <c r="O400" s="30" t="str">
        <f>LEFT(Table14[[#This Row],[Phone]],3)</f>
        <v>770</v>
      </c>
      <c r="P400" s="8">
        <f>IF(COUNTIF($B$8:B400,Table14[[#This Row],[Address]])&gt;1,1,0)</f>
        <v>1</v>
      </c>
    </row>
    <row r="401" spans="1:16" x14ac:dyDescent="0.25">
      <c r="A401" s="3" t="s">
        <v>1501</v>
      </c>
      <c r="B401" s="3" t="s">
        <v>1503</v>
      </c>
      <c r="C401" s="13" t="s">
        <v>1502</v>
      </c>
      <c r="D401" s="12" t="s">
        <v>1222</v>
      </c>
      <c r="E401" s="12" t="s">
        <v>56</v>
      </c>
      <c r="F401" s="12">
        <v>30518</v>
      </c>
      <c r="G401" s="12" t="s">
        <v>1566</v>
      </c>
      <c r="H401" s="12" t="s">
        <v>56</v>
      </c>
      <c r="I401" s="11" t="s">
        <v>1504</v>
      </c>
      <c r="J401" s="12" t="s">
        <v>50</v>
      </c>
      <c r="K401" s="51">
        <v>2.5</v>
      </c>
      <c r="L401" s="13">
        <v>17</v>
      </c>
      <c r="M401" s="13" t="s">
        <v>50</v>
      </c>
      <c r="N401" s="13" t="s">
        <v>51</v>
      </c>
      <c r="O401" s="30" t="str">
        <f>LEFT(Table14[[#This Row],[Phone]],3)</f>
        <v>678</v>
      </c>
      <c r="P401" s="8">
        <f>IF(COUNTIF($B$8:B401,Table14[[#This Row],[Address]])&gt;1,1,0)</f>
        <v>0</v>
      </c>
    </row>
    <row r="402" spans="1:16" x14ac:dyDescent="0.25">
      <c r="A402" s="3" t="s">
        <v>223</v>
      </c>
      <c r="B402" s="3" t="s">
        <v>1505</v>
      </c>
      <c r="C402" s="13" t="s">
        <v>1506</v>
      </c>
      <c r="D402" s="12" t="s">
        <v>335</v>
      </c>
      <c r="E402" s="12" t="s">
        <v>56</v>
      </c>
      <c r="F402" s="12">
        <v>30041</v>
      </c>
      <c r="G402" s="12" t="s">
        <v>1566</v>
      </c>
      <c r="H402" s="12" t="s">
        <v>56</v>
      </c>
      <c r="I402" s="11" t="s">
        <v>224</v>
      </c>
      <c r="J402" s="12" t="s">
        <v>50</v>
      </c>
      <c r="K402" s="51">
        <v>3</v>
      </c>
      <c r="L402" s="13">
        <v>48</v>
      </c>
      <c r="M402" s="13" t="s">
        <v>50</v>
      </c>
      <c r="N402" s="13" t="s">
        <v>58</v>
      </c>
      <c r="O402" s="30" t="str">
        <f>LEFT(Table14[[#This Row],[Phone]],3)</f>
        <v>678</v>
      </c>
      <c r="P402" s="8">
        <f>IF(COUNTIF($B$8:B402,Table14[[#This Row],[Address]])&gt;1,1,0)</f>
        <v>0</v>
      </c>
    </row>
    <row r="403" spans="1:16" x14ac:dyDescent="0.25">
      <c r="A403" s="3" t="s">
        <v>1507</v>
      </c>
      <c r="B403" s="3" t="s">
        <v>1509</v>
      </c>
      <c r="C403" s="13" t="s">
        <v>1508</v>
      </c>
      <c r="D403" s="12" t="s">
        <v>444</v>
      </c>
      <c r="E403" s="12" t="s">
        <v>56</v>
      </c>
      <c r="F403" s="12">
        <v>30518</v>
      </c>
      <c r="G403" s="12" t="s">
        <v>1566</v>
      </c>
      <c r="H403" s="12" t="s">
        <v>56</v>
      </c>
      <c r="I403" s="11" t="s">
        <v>1510</v>
      </c>
      <c r="J403" s="12" t="s">
        <v>50</v>
      </c>
      <c r="K403" s="51">
        <v>3</v>
      </c>
      <c r="L403" s="13">
        <v>55</v>
      </c>
      <c r="M403" s="13" t="s">
        <v>57</v>
      </c>
      <c r="N403" s="13" t="s">
        <v>58</v>
      </c>
      <c r="O403" s="30" t="str">
        <f>LEFT(Table14[[#This Row],[Phone]],3)</f>
        <v>770</v>
      </c>
      <c r="P403" s="8">
        <f>IF(COUNTIF($B$8:B403,Table14[[#This Row],[Address]])&gt;1,1,0)</f>
        <v>0</v>
      </c>
    </row>
    <row r="404" spans="1:16" x14ac:dyDescent="0.25">
      <c r="A404" s="3" t="s">
        <v>1511</v>
      </c>
      <c r="B404" s="3" t="s">
        <v>1513</v>
      </c>
      <c r="C404" s="13" t="s">
        <v>1512</v>
      </c>
      <c r="D404" s="12" t="s">
        <v>444</v>
      </c>
      <c r="E404" s="12" t="s">
        <v>56</v>
      </c>
      <c r="F404" s="12">
        <v>30518</v>
      </c>
      <c r="G404" s="12" t="s">
        <v>1566</v>
      </c>
      <c r="H404" s="12" t="s">
        <v>56</v>
      </c>
      <c r="I404" s="3"/>
      <c r="J404" s="12" t="s">
        <v>50</v>
      </c>
      <c r="K404" s="51">
        <v>2.5</v>
      </c>
      <c r="L404" s="13">
        <v>40</v>
      </c>
      <c r="M404" s="13" t="s">
        <v>57</v>
      </c>
      <c r="N404" s="13" t="s">
        <v>58</v>
      </c>
      <c r="O404" s="30" t="str">
        <f>LEFT(Table14[[#This Row],[Phone]],3)</f>
        <v>678</v>
      </c>
      <c r="P404" s="8">
        <f>IF(COUNTIF($B$8:B404,Table14[[#This Row],[Address]])&gt;1,1,0)</f>
        <v>0</v>
      </c>
    </row>
    <row r="405" spans="1:16" x14ac:dyDescent="0.25">
      <c r="A405" s="3" t="s">
        <v>1514</v>
      </c>
      <c r="B405" s="3" t="s">
        <v>1515</v>
      </c>
      <c r="C405" s="13" t="s">
        <v>1516</v>
      </c>
      <c r="D405" s="12" t="s">
        <v>335</v>
      </c>
      <c r="E405" s="12" t="s">
        <v>56</v>
      </c>
      <c r="F405" s="12">
        <v>30040</v>
      </c>
      <c r="G405" s="12" t="s">
        <v>1566</v>
      </c>
      <c r="H405" s="12" t="s">
        <v>56</v>
      </c>
      <c r="I405" s="11" t="s">
        <v>1517</v>
      </c>
      <c r="J405" s="12" t="s">
        <v>50</v>
      </c>
      <c r="K405" s="51">
        <v>3</v>
      </c>
      <c r="L405" s="13">
        <v>61</v>
      </c>
      <c r="M405" s="13" t="s">
        <v>50</v>
      </c>
      <c r="N405" s="13" t="s">
        <v>51</v>
      </c>
      <c r="O405" s="30" t="str">
        <f>LEFT(Table14[[#This Row],[Phone]],3)</f>
        <v>770</v>
      </c>
      <c r="P405" s="8">
        <f>IF(COUNTIF($B$8:B405,Table14[[#This Row],[Address]])&gt;1,1,0)</f>
        <v>0</v>
      </c>
    </row>
    <row r="406" spans="1:16" x14ac:dyDescent="0.25">
      <c r="A406" s="3" t="s">
        <v>1518</v>
      </c>
      <c r="B406" s="3" t="s">
        <v>1520</v>
      </c>
      <c r="C406" s="13" t="s">
        <v>1521</v>
      </c>
      <c r="D406" s="12" t="s">
        <v>1234</v>
      </c>
      <c r="E406" s="12" t="s">
        <v>56</v>
      </c>
      <c r="F406" s="12">
        <v>30024</v>
      </c>
      <c r="G406" s="12" t="s">
        <v>1566</v>
      </c>
      <c r="H406" s="12" t="s">
        <v>56</v>
      </c>
      <c r="I406" s="11" t="s">
        <v>1519</v>
      </c>
      <c r="J406" s="12" t="s">
        <v>50</v>
      </c>
      <c r="K406" s="51">
        <v>2.5</v>
      </c>
      <c r="L406" s="13">
        <v>113</v>
      </c>
      <c r="M406" s="13" t="s">
        <v>57</v>
      </c>
      <c r="N406" s="13" t="s">
        <v>58</v>
      </c>
      <c r="O406" s="30" t="str">
        <f>LEFT(Table14[[#This Row],[Phone]],3)</f>
        <v>678</v>
      </c>
      <c r="P406" s="8">
        <f>IF(COUNTIF($B$8:B406,Table14[[#This Row],[Address]])&gt;1,1,0)</f>
        <v>0</v>
      </c>
    </row>
    <row r="407" spans="1:16" x14ac:dyDescent="0.25">
      <c r="A407" s="3" t="s">
        <v>1112</v>
      </c>
      <c r="B407" s="3" t="s">
        <v>1522</v>
      </c>
      <c r="C407" s="13" t="s">
        <v>1523</v>
      </c>
      <c r="D407" s="12" t="s">
        <v>335</v>
      </c>
      <c r="E407" s="12" t="s">
        <v>56</v>
      </c>
      <c r="F407" s="12">
        <v>30041</v>
      </c>
      <c r="G407" s="12" t="s">
        <v>1566</v>
      </c>
      <c r="H407" s="12" t="s">
        <v>56</v>
      </c>
      <c r="I407" s="11" t="s">
        <v>1113</v>
      </c>
      <c r="J407" s="12" t="s">
        <v>50</v>
      </c>
      <c r="K407" s="51">
        <v>3</v>
      </c>
      <c r="L407" s="13">
        <v>106</v>
      </c>
      <c r="M407" s="13" t="s">
        <v>50</v>
      </c>
      <c r="N407" s="13" t="s">
        <v>51</v>
      </c>
      <c r="O407" s="30" t="str">
        <f>LEFT(Table14[[#This Row],[Phone]],3)</f>
        <v>678</v>
      </c>
      <c r="P407" s="8">
        <f>IF(COUNTIF($B$8:B407,Table14[[#This Row],[Address]])&gt;1,1,0)</f>
        <v>0</v>
      </c>
    </row>
    <row r="408" spans="1:16" x14ac:dyDescent="0.25">
      <c r="A408" s="3" t="s">
        <v>1524</v>
      </c>
      <c r="B408" s="3" t="s">
        <v>1526</v>
      </c>
      <c r="C408" s="13" t="s">
        <v>1527</v>
      </c>
      <c r="D408" s="12" t="s">
        <v>444</v>
      </c>
      <c r="E408" s="12" t="s">
        <v>56</v>
      </c>
      <c r="F408" s="12">
        <v>30518</v>
      </c>
      <c r="G408" s="12" t="s">
        <v>1566</v>
      </c>
      <c r="H408" s="12" t="s">
        <v>56</v>
      </c>
      <c r="I408" s="11" t="s">
        <v>1525</v>
      </c>
      <c r="J408" s="12" t="s">
        <v>50</v>
      </c>
      <c r="K408" s="51">
        <v>3</v>
      </c>
      <c r="L408" s="13">
        <v>167</v>
      </c>
      <c r="M408" s="13" t="s">
        <v>57</v>
      </c>
      <c r="N408" s="13" t="s">
        <v>58</v>
      </c>
      <c r="O408" s="30" t="str">
        <f>LEFT(Table14[[#This Row],[Phone]],3)</f>
        <v>678</v>
      </c>
      <c r="P408" s="8">
        <f>IF(COUNTIF($B$8:B408,Table14[[#This Row],[Address]])&gt;1,1,0)</f>
        <v>0</v>
      </c>
    </row>
    <row r="409" spans="1:16" x14ac:dyDescent="0.25">
      <c r="A409" s="3" t="s">
        <v>1528</v>
      </c>
      <c r="B409" s="3" t="s">
        <v>1530</v>
      </c>
      <c r="C409" s="13" t="s">
        <v>1531</v>
      </c>
      <c r="D409" s="12" t="s">
        <v>1222</v>
      </c>
      <c r="E409" s="12" t="s">
        <v>56</v>
      </c>
      <c r="F409" s="12">
        <v>30518</v>
      </c>
      <c r="G409" s="12" t="s">
        <v>1566</v>
      </c>
      <c r="H409" s="12" t="s">
        <v>56</v>
      </c>
      <c r="I409" s="11" t="s">
        <v>1529</v>
      </c>
      <c r="J409" s="12" t="s">
        <v>50</v>
      </c>
      <c r="K409" s="51">
        <v>3.5</v>
      </c>
      <c r="L409" s="13">
        <v>58</v>
      </c>
      <c r="M409" s="13" t="s">
        <v>57</v>
      </c>
      <c r="N409" s="13" t="s">
        <v>58</v>
      </c>
      <c r="O409" s="30" t="str">
        <f>LEFT(Table14[[#This Row],[Phone]],3)</f>
        <v>770</v>
      </c>
      <c r="P409" s="8">
        <f>IF(COUNTIF($B$8:B409,Table14[[#This Row],[Address]])&gt;1,1,0)</f>
        <v>0</v>
      </c>
    </row>
    <row r="410" spans="1:16" x14ac:dyDescent="0.25">
      <c r="A410" s="3" t="s">
        <v>655</v>
      </c>
      <c r="B410" s="3" t="s">
        <v>1532</v>
      </c>
      <c r="C410" s="13" t="s">
        <v>1533</v>
      </c>
      <c r="D410" s="12" t="s">
        <v>335</v>
      </c>
      <c r="E410" s="12" t="s">
        <v>56</v>
      </c>
      <c r="F410" s="12">
        <v>30041</v>
      </c>
      <c r="G410" s="12" t="s">
        <v>1566</v>
      </c>
      <c r="H410" s="12" t="s">
        <v>56</v>
      </c>
      <c r="I410" s="11" t="s">
        <v>656</v>
      </c>
      <c r="J410" s="12" t="s">
        <v>50</v>
      </c>
      <c r="K410" s="51">
        <v>1.5</v>
      </c>
      <c r="L410" s="13">
        <v>44</v>
      </c>
      <c r="M410" s="13" t="s">
        <v>57</v>
      </c>
      <c r="N410" s="13" t="s">
        <v>51</v>
      </c>
      <c r="O410" s="30" t="str">
        <f>LEFT(Table14[[#This Row],[Phone]],3)</f>
        <v>678</v>
      </c>
      <c r="P410" s="8">
        <f>IF(COUNTIF($B$8:B410,Table14[[#This Row],[Address]])&gt;1,1,0)</f>
        <v>0</v>
      </c>
    </row>
    <row r="411" spans="1:16" x14ac:dyDescent="0.25">
      <c r="A411" s="3" t="s">
        <v>1534</v>
      </c>
      <c r="B411" s="3" t="s">
        <v>1536</v>
      </c>
      <c r="C411" s="13" t="s">
        <v>1537</v>
      </c>
      <c r="D411" s="12" t="s">
        <v>444</v>
      </c>
      <c r="E411" s="12" t="s">
        <v>56</v>
      </c>
      <c r="F411" s="12">
        <v>30518</v>
      </c>
      <c r="G411" s="12" t="s">
        <v>1566</v>
      </c>
      <c r="H411" s="12" t="s">
        <v>56</v>
      </c>
      <c r="I411" s="11" t="s">
        <v>1535</v>
      </c>
      <c r="J411" s="12" t="s">
        <v>50</v>
      </c>
      <c r="K411" s="51">
        <v>4</v>
      </c>
      <c r="L411" s="13">
        <v>28</v>
      </c>
      <c r="M411" s="13" t="s">
        <v>50</v>
      </c>
      <c r="N411" s="13" t="s">
        <v>51</v>
      </c>
      <c r="O411" s="30" t="str">
        <f>LEFT(Table14[[#This Row],[Phone]],3)</f>
        <v>770</v>
      </c>
      <c r="P411" s="8">
        <f>IF(COUNTIF($B$8:B411,Table14[[#This Row],[Address]])&gt;1,1,0)</f>
        <v>0</v>
      </c>
    </row>
    <row r="412" spans="1:16" x14ac:dyDescent="0.25">
      <c r="A412" s="3" t="s">
        <v>1538</v>
      </c>
      <c r="B412" s="3" t="s">
        <v>1539</v>
      </c>
      <c r="C412" s="13" t="s">
        <v>1540</v>
      </c>
      <c r="D412" s="12" t="s">
        <v>335</v>
      </c>
      <c r="E412" s="12" t="s">
        <v>56</v>
      </c>
      <c r="F412" s="12">
        <v>30040</v>
      </c>
      <c r="G412" s="12" t="s">
        <v>1566</v>
      </c>
      <c r="H412" s="12" t="s">
        <v>56</v>
      </c>
      <c r="I412" s="11" t="s">
        <v>1541</v>
      </c>
      <c r="J412" s="12" t="s">
        <v>50</v>
      </c>
      <c r="K412" s="51">
        <v>3</v>
      </c>
      <c r="L412" s="13">
        <v>28</v>
      </c>
      <c r="M412" s="13" t="s">
        <v>57</v>
      </c>
      <c r="N412" s="13" t="s">
        <v>58</v>
      </c>
      <c r="O412" s="30" t="str">
        <f>LEFT(Table14[[#This Row],[Phone]],3)</f>
        <v>770</v>
      </c>
      <c r="P412" s="8">
        <f>IF(COUNTIF($B$8:B412,Table14[[#This Row],[Address]])&gt;1,1,0)</f>
        <v>0</v>
      </c>
    </row>
    <row r="413" spans="1:16" x14ac:dyDescent="0.25">
      <c r="A413" s="3" t="s">
        <v>831</v>
      </c>
      <c r="B413" s="3" t="s">
        <v>1543</v>
      </c>
      <c r="C413" s="13" t="s">
        <v>1542</v>
      </c>
      <c r="D413" s="12" t="s">
        <v>1222</v>
      </c>
      <c r="E413" s="12" t="s">
        <v>56</v>
      </c>
      <c r="F413" s="12">
        <v>30518</v>
      </c>
      <c r="G413" s="12" t="s">
        <v>1566</v>
      </c>
      <c r="H413" s="12" t="s">
        <v>56</v>
      </c>
      <c r="I413" s="11" t="s">
        <v>832</v>
      </c>
      <c r="J413" s="12" t="s">
        <v>50</v>
      </c>
      <c r="K413" s="51">
        <v>2.5</v>
      </c>
      <c r="L413" s="13">
        <v>35</v>
      </c>
      <c r="M413" s="13" t="s">
        <v>50</v>
      </c>
      <c r="N413" s="13" t="s">
        <v>58</v>
      </c>
      <c r="O413" s="30" t="str">
        <f>LEFT(Table14[[#This Row],[Phone]],3)</f>
        <v>678</v>
      </c>
      <c r="P413" s="8">
        <f>IF(COUNTIF($B$8:B413,Table14[[#This Row],[Address]])&gt;1,1,0)</f>
        <v>0</v>
      </c>
    </row>
    <row r="414" spans="1:16" x14ac:dyDescent="0.25">
      <c r="A414" s="3" t="s">
        <v>1544</v>
      </c>
      <c r="B414" s="3" t="s">
        <v>1546</v>
      </c>
      <c r="C414" s="13" t="s">
        <v>1545</v>
      </c>
      <c r="D414" s="12" t="s">
        <v>335</v>
      </c>
      <c r="E414" s="12" t="s">
        <v>56</v>
      </c>
      <c r="F414" s="12">
        <v>30041</v>
      </c>
      <c r="G414" s="12" t="s">
        <v>1566</v>
      </c>
      <c r="H414" s="12" t="s">
        <v>56</v>
      </c>
      <c r="I414" s="3"/>
      <c r="J414" s="12" t="s">
        <v>50</v>
      </c>
      <c r="K414" s="51"/>
      <c r="L414" s="13"/>
      <c r="M414" s="13" t="s">
        <v>50</v>
      </c>
      <c r="N414" s="13" t="s">
        <v>51</v>
      </c>
      <c r="O414" s="30" t="str">
        <f>LEFT(Table14[[#This Row],[Phone]],3)</f>
        <v>770</v>
      </c>
      <c r="P414" s="8">
        <f>IF(COUNTIF($B$8:B414,Table14[[#This Row],[Address]])&gt;1,1,0)</f>
        <v>0</v>
      </c>
    </row>
    <row r="415" spans="1:16" x14ac:dyDescent="0.25">
      <c r="A415" s="3" t="s">
        <v>1547</v>
      </c>
      <c r="B415" s="3" t="s">
        <v>1549</v>
      </c>
      <c r="C415" s="13" t="s">
        <v>1550</v>
      </c>
      <c r="D415" s="12" t="s">
        <v>1234</v>
      </c>
      <c r="E415" s="12" t="s">
        <v>56</v>
      </c>
      <c r="F415" s="12">
        <v>30041</v>
      </c>
      <c r="G415" s="12" t="s">
        <v>1566</v>
      </c>
      <c r="H415" s="12" t="s">
        <v>56</v>
      </c>
      <c r="I415" s="11" t="s">
        <v>1548</v>
      </c>
      <c r="J415" s="12" t="s">
        <v>50</v>
      </c>
      <c r="K415" s="51">
        <v>3.5</v>
      </c>
      <c r="L415" s="13">
        <v>37</v>
      </c>
      <c r="M415" s="13" t="s">
        <v>50</v>
      </c>
      <c r="N415" s="13" t="s">
        <v>51</v>
      </c>
      <c r="O415" s="30" t="str">
        <f>LEFT(Table14[[#This Row],[Phone]],3)</f>
        <v>678</v>
      </c>
      <c r="P415" s="8">
        <f>IF(COUNTIF($B$8:B415,Table14[[#This Row],[Address]])&gt;1,1,0)</f>
        <v>0</v>
      </c>
    </row>
    <row r="416" spans="1:16" x14ac:dyDescent="0.25">
      <c r="A416" s="3" t="s">
        <v>1112</v>
      </c>
      <c r="B416" s="3" t="s">
        <v>1551</v>
      </c>
      <c r="C416" s="13" t="s">
        <v>1552</v>
      </c>
      <c r="D416" s="12" t="s">
        <v>444</v>
      </c>
      <c r="E416" s="12" t="s">
        <v>56</v>
      </c>
      <c r="F416" s="12">
        <v>30519</v>
      </c>
      <c r="G416" s="12" t="s">
        <v>1566</v>
      </c>
      <c r="H416" s="12" t="s">
        <v>56</v>
      </c>
      <c r="I416" s="11" t="s">
        <v>1361</v>
      </c>
      <c r="J416" s="12" t="s">
        <v>50</v>
      </c>
      <c r="K416" s="51">
        <v>3</v>
      </c>
      <c r="L416" s="13">
        <v>74</v>
      </c>
      <c r="M416" s="13" t="s">
        <v>57</v>
      </c>
      <c r="N416" s="13" t="s">
        <v>58</v>
      </c>
      <c r="O416" s="30" t="str">
        <f>LEFT(Table14[[#This Row],[Phone]],3)</f>
        <v>470</v>
      </c>
      <c r="P416" s="8">
        <f>IF(COUNTIF($B$8:B416,Table14[[#This Row],[Address]])&gt;1,1,0)</f>
        <v>0</v>
      </c>
    </row>
    <row r="417" spans="1:16" x14ac:dyDescent="0.25">
      <c r="A417" s="3" t="s">
        <v>1553</v>
      </c>
      <c r="B417" s="3" t="s">
        <v>1555</v>
      </c>
      <c r="C417" s="13" t="s">
        <v>1556</v>
      </c>
      <c r="D417" s="12" t="s">
        <v>444</v>
      </c>
      <c r="E417" s="12" t="s">
        <v>56</v>
      </c>
      <c r="F417" s="12">
        <v>30518</v>
      </c>
      <c r="G417" s="12" t="s">
        <v>1566</v>
      </c>
      <c r="H417" s="12" t="s">
        <v>56</v>
      </c>
      <c r="I417" s="11" t="s">
        <v>1554</v>
      </c>
      <c r="J417" s="12" t="s">
        <v>50</v>
      </c>
      <c r="K417" s="51">
        <v>3</v>
      </c>
      <c r="L417" s="13">
        <v>43</v>
      </c>
      <c r="M417" s="13" t="s">
        <v>50</v>
      </c>
      <c r="N417" s="13" t="s">
        <v>58</v>
      </c>
      <c r="O417" s="30" t="str">
        <f>LEFT(Table14[[#This Row],[Phone]],3)</f>
        <v>770</v>
      </c>
      <c r="P417" s="8">
        <f>IF(COUNTIF($B$8:B417,Table14[[#This Row],[Address]])&gt;1,1,0)</f>
        <v>0</v>
      </c>
    </row>
    <row r="418" spans="1:16" x14ac:dyDescent="0.25">
      <c r="A418" s="3" t="s">
        <v>1557</v>
      </c>
      <c r="B418" s="3" t="s">
        <v>1559</v>
      </c>
      <c r="C418" s="13" t="s">
        <v>1558</v>
      </c>
      <c r="D418" s="12" t="s">
        <v>1167</v>
      </c>
      <c r="E418" s="12" t="s">
        <v>56</v>
      </c>
      <c r="F418" s="12">
        <v>30005</v>
      </c>
      <c r="G418" s="12" t="s">
        <v>1566</v>
      </c>
      <c r="H418" s="12" t="s">
        <v>56</v>
      </c>
      <c r="I418" s="11" t="s">
        <v>1560</v>
      </c>
      <c r="J418" s="12" t="s">
        <v>50</v>
      </c>
      <c r="K418" s="51">
        <v>3</v>
      </c>
      <c r="L418" s="13">
        <v>75</v>
      </c>
      <c r="M418" s="13" t="s">
        <v>50</v>
      </c>
      <c r="N418" s="13" t="s">
        <v>51</v>
      </c>
      <c r="O418" s="30" t="str">
        <f>LEFT(Table14[[#This Row],[Phone]],3)</f>
        <v>678</v>
      </c>
      <c r="P418" s="8">
        <f>IF(COUNTIF($B$8:B418,Table14[[#This Row],[Address]])&gt;1,1,0)</f>
        <v>0</v>
      </c>
    </row>
    <row r="419" spans="1:16" x14ac:dyDescent="0.25">
      <c r="A419" s="3" t="s">
        <v>1561</v>
      </c>
      <c r="B419" s="3" t="s">
        <v>1555</v>
      </c>
      <c r="C419" s="13" t="s">
        <v>1562</v>
      </c>
      <c r="D419" s="12" t="s">
        <v>444</v>
      </c>
      <c r="E419" s="12" t="s">
        <v>56</v>
      </c>
      <c r="F419" s="12">
        <v>30518</v>
      </c>
      <c r="G419" s="12" t="s">
        <v>1566</v>
      </c>
      <c r="H419" s="12" t="s">
        <v>56</v>
      </c>
      <c r="I419" s="3"/>
      <c r="J419" s="12" t="s">
        <v>50</v>
      </c>
      <c r="K419" s="51">
        <v>2</v>
      </c>
      <c r="L419" s="13"/>
      <c r="M419" s="13" t="s">
        <v>50</v>
      </c>
      <c r="N419" s="13" t="s">
        <v>58</v>
      </c>
      <c r="O419" s="30" t="str">
        <f>LEFT(Table14[[#This Row],[Phone]],3)</f>
        <v>770</v>
      </c>
      <c r="P419" s="8">
        <f>IF(COUNTIF($B$8:B419,Table14[[#This Row],[Address]])&gt;1,1,0)</f>
        <v>1</v>
      </c>
    </row>
    <row r="420" spans="1:16" x14ac:dyDescent="0.25">
      <c r="A420" s="3" t="s">
        <v>1563</v>
      </c>
      <c r="B420" s="3" t="s">
        <v>1565</v>
      </c>
      <c r="C420" s="13" t="s">
        <v>1564</v>
      </c>
      <c r="D420" s="12" t="s">
        <v>335</v>
      </c>
      <c r="E420" s="12" t="s">
        <v>56</v>
      </c>
      <c r="F420" s="12">
        <v>30041</v>
      </c>
      <c r="G420" s="12" t="s">
        <v>1566</v>
      </c>
      <c r="H420" s="12" t="s">
        <v>56</v>
      </c>
      <c r="I420" s="3"/>
      <c r="J420" s="12" t="s">
        <v>50</v>
      </c>
      <c r="K420" s="51">
        <v>3</v>
      </c>
      <c r="L420" s="13"/>
      <c r="M420" s="13" t="s">
        <v>50</v>
      </c>
      <c r="N420" s="13" t="s">
        <v>51</v>
      </c>
      <c r="O420" s="30" t="str">
        <f>LEFT(Table14[[#This Row],[Phone]],3)</f>
        <v>678</v>
      </c>
      <c r="P420" s="8">
        <f>IF(COUNTIF($B$8:B420,Table14[[#This Row],[Address]])&gt;1,1,0)</f>
        <v>0</v>
      </c>
    </row>
    <row r="421" spans="1:16" x14ac:dyDescent="0.25">
      <c r="A421" s="3"/>
      <c r="B421" s="3"/>
      <c r="C421" s="13"/>
      <c r="D421" s="12"/>
      <c r="E421" s="12"/>
      <c r="F421" s="12"/>
      <c r="G421" s="12"/>
      <c r="H421" s="12"/>
      <c r="I421" s="3"/>
      <c r="J421" s="12"/>
      <c r="K421" s="51"/>
      <c r="L421" s="13"/>
      <c r="M421" s="13"/>
      <c r="N421" s="13"/>
      <c r="O421" s="30" t="str">
        <f>LEFT(Table14[[#This Row],[Phone]],3)</f>
        <v/>
      </c>
      <c r="P421" s="8">
        <f>IF(COUNTIF($B$8:B421,Table14[[#This Row],[Address]])&gt;1,1,0)</f>
        <v>0</v>
      </c>
    </row>
    <row r="422" spans="1:16" x14ac:dyDescent="0.25">
      <c r="A422" s="3"/>
      <c r="B422" s="3"/>
      <c r="C422" s="13"/>
      <c r="D422" s="12"/>
      <c r="E422" s="12"/>
      <c r="F422" s="12"/>
      <c r="G422" s="12"/>
      <c r="H422" s="12"/>
      <c r="I422" s="3"/>
      <c r="J422" s="12"/>
      <c r="K422" s="51"/>
      <c r="L422" s="13"/>
      <c r="M422" s="13"/>
      <c r="N422" s="13"/>
      <c r="O422" s="30" t="str">
        <f>LEFT(Table14[[#This Row],[Phone]],3)</f>
        <v/>
      </c>
      <c r="P422" s="8">
        <f>IF(COUNTIF($B$8:B422,Table14[[#This Row],[Address]])&gt;1,1,0)</f>
        <v>0</v>
      </c>
    </row>
    <row r="423" spans="1:16" x14ac:dyDescent="0.25">
      <c r="A423" s="3"/>
      <c r="B423" s="3"/>
      <c r="C423" s="13"/>
      <c r="D423" s="12"/>
      <c r="E423" s="12"/>
      <c r="F423" s="12"/>
      <c r="G423" s="12"/>
      <c r="H423" s="12"/>
      <c r="I423" s="3"/>
      <c r="J423" s="12"/>
      <c r="K423" s="51"/>
      <c r="L423" s="13"/>
      <c r="M423" s="13"/>
      <c r="N423" s="13"/>
      <c r="O423" s="30" t="str">
        <f>LEFT(Table14[[#This Row],[Phone]],3)</f>
        <v/>
      </c>
      <c r="P423" s="8">
        <f>IF(COUNTIF($B$8:B423,Table14[[#This Row],[Address]])&gt;1,1,0)</f>
        <v>0</v>
      </c>
    </row>
    <row r="424" spans="1:16" x14ac:dyDescent="0.25">
      <c r="A424" s="3"/>
      <c r="B424" s="3"/>
      <c r="C424" s="13"/>
      <c r="D424" s="12"/>
      <c r="E424" s="12"/>
      <c r="F424" s="12"/>
      <c r="G424" s="12"/>
      <c r="H424" s="12"/>
      <c r="I424" s="3"/>
      <c r="J424" s="12"/>
      <c r="K424" s="51"/>
      <c r="L424" s="13"/>
      <c r="M424" s="13"/>
      <c r="N424" s="13"/>
      <c r="O424" s="30" t="str">
        <f>LEFT(Table14[[#This Row],[Phone]],3)</f>
        <v/>
      </c>
      <c r="P424" s="8">
        <f>IF(COUNTIF($B$8:B424,Table14[[#This Row],[Address]])&gt;1,1,0)</f>
        <v>0</v>
      </c>
    </row>
    <row r="425" spans="1:16" x14ac:dyDescent="0.25">
      <c r="A425" s="3"/>
      <c r="B425" s="3"/>
      <c r="C425" s="13"/>
      <c r="D425" s="12"/>
      <c r="E425" s="12"/>
      <c r="F425" s="12"/>
      <c r="G425" s="12"/>
      <c r="H425" s="12"/>
      <c r="I425" s="3"/>
      <c r="J425" s="12"/>
      <c r="K425" s="51"/>
      <c r="L425" s="13"/>
      <c r="M425" s="13"/>
      <c r="N425" s="13"/>
      <c r="O425" s="30" t="str">
        <f>LEFT(Table14[[#This Row],[Phone]],3)</f>
        <v/>
      </c>
      <c r="P425" s="8">
        <f>IF(COUNTIF($B$8:B425,Table14[[#This Row],[Address]])&gt;1,1,0)</f>
        <v>0</v>
      </c>
    </row>
    <row r="426" spans="1:16" x14ac:dyDescent="0.25">
      <c r="A426" s="3"/>
      <c r="B426" s="3"/>
      <c r="C426" s="13"/>
      <c r="D426" s="12"/>
      <c r="E426" s="12"/>
      <c r="F426" s="12"/>
      <c r="G426" s="12"/>
      <c r="H426" s="12"/>
      <c r="I426" s="3"/>
      <c r="J426" s="12"/>
      <c r="K426" s="51"/>
      <c r="L426" s="13"/>
      <c r="M426" s="13"/>
      <c r="N426" s="13"/>
      <c r="O426" s="30" t="str">
        <f>LEFT(Table14[[#This Row],[Phone]],3)</f>
        <v/>
      </c>
      <c r="P426" s="8">
        <f>IF(COUNTIF($B$8:B426,Table14[[#This Row],[Address]])&gt;1,1,0)</f>
        <v>0</v>
      </c>
    </row>
    <row r="427" spans="1:16" x14ac:dyDescent="0.25">
      <c r="A427" s="3"/>
      <c r="B427" s="3"/>
      <c r="C427" s="13"/>
      <c r="D427" s="12"/>
      <c r="E427" s="12"/>
      <c r="F427" s="12"/>
      <c r="G427" s="12"/>
      <c r="H427" s="12"/>
      <c r="I427" s="3"/>
      <c r="J427" s="12"/>
      <c r="K427" s="51"/>
      <c r="L427" s="13"/>
      <c r="M427" s="13"/>
      <c r="N427" s="13"/>
      <c r="O427" s="30" t="str">
        <f>LEFT(Table14[[#This Row],[Phone]],3)</f>
        <v/>
      </c>
      <c r="P427" s="8">
        <f>IF(COUNTIF($B$8:B427,Table14[[#This Row],[Address]])&gt;1,1,0)</f>
        <v>0</v>
      </c>
    </row>
    <row r="428" spans="1:16" x14ac:dyDescent="0.25">
      <c r="A428" s="3"/>
      <c r="B428" s="3"/>
      <c r="C428" s="13"/>
      <c r="D428" s="12"/>
      <c r="E428" s="12"/>
      <c r="F428" s="12"/>
      <c r="G428" s="12"/>
      <c r="H428" s="12"/>
      <c r="I428" s="3"/>
      <c r="J428" s="12"/>
      <c r="K428" s="51"/>
      <c r="L428" s="13"/>
      <c r="M428" s="13"/>
      <c r="N428" s="13"/>
      <c r="O428" s="30" t="str">
        <f>LEFT(Table14[[#This Row],[Phone]],3)</f>
        <v/>
      </c>
      <c r="P428" s="8">
        <f>IF(COUNTIF($B$8:B428,Table14[[#This Row],[Address]])&gt;1,1,0)</f>
        <v>0</v>
      </c>
    </row>
    <row r="429" spans="1:16" x14ac:dyDescent="0.25">
      <c r="A429" s="3"/>
      <c r="B429" s="3"/>
      <c r="C429" s="13"/>
      <c r="D429" s="12"/>
      <c r="E429" s="12"/>
      <c r="F429" s="12"/>
      <c r="G429" s="12"/>
      <c r="H429" s="12"/>
      <c r="I429" s="3"/>
      <c r="J429" s="12"/>
      <c r="K429" s="51"/>
      <c r="L429" s="13"/>
      <c r="M429" s="13"/>
      <c r="N429" s="13"/>
      <c r="O429" s="30" t="str">
        <f>LEFT(Table14[[#This Row],[Phone]],3)</f>
        <v/>
      </c>
      <c r="P429" s="8">
        <f>IF(COUNTIF($B$8:B429,Table14[[#This Row],[Address]])&gt;1,1,0)</f>
        <v>0</v>
      </c>
    </row>
    <row r="430" spans="1:16" x14ac:dyDescent="0.25">
      <c r="A430" s="3"/>
      <c r="B430" s="3"/>
      <c r="C430" s="13"/>
      <c r="D430" s="12"/>
      <c r="E430" s="12"/>
      <c r="F430" s="12"/>
      <c r="G430" s="12"/>
      <c r="H430" s="12"/>
      <c r="I430" s="3"/>
      <c r="J430" s="12"/>
      <c r="K430" s="51"/>
      <c r="L430" s="13"/>
      <c r="M430" s="13"/>
      <c r="N430" s="13"/>
      <c r="O430" s="30" t="str">
        <f>LEFT(Table14[[#This Row],[Phone]],3)</f>
        <v/>
      </c>
      <c r="P430" s="8">
        <f>IF(COUNTIF($B$8:B430,Table14[[#This Row],[Address]])&gt;1,1,0)</f>
        <v>0</v>
      </c>
    </row>
    <row r="431" spans="1:16" x14ac:dyDescent="0.25">
      <c r="A431" s="3"/>
      <c r="B431" s="3"/>
      <c r="C431" s="13"/>
      <c r="D431" s="12"/>
      <c r="E431" s="12"/>
      <c r="F431" s="12"/>
      <c r="G431" s="12"/>
      <c r="H431" s="12"/>
      <c r="I431" s="3"/>
      <c r="J431" s="12"/>
      <c r="K431" s="51"/>
      <c r="L431" s="13"/>
      <c r="M431" s="13"/>
      <c r="N431" s="13"/>
      <c r="O431" s="30" t="str">
        <f>LEFT(Table14[[#This Row],[Phone]],3)</f>
        <v/>
      </c>
      <c r="P431" s="8">
        <f>IF(COUNTIF($B$8:B431,Table14[[#This Row],[Address]])&gt;1,1,0)</f>
        <v>0</v>
      </c>
    </row>
    <row r="432" spans="1:16" x14ac:dyDescent="0.25">
      <c r="A432" s="3"/>
      <c r="B432" s="3"/>
      <c r="C432" s="13"/>
      <c r="D432" s="12"/>
      <c r="E432" s="12"/>
      <c r="F432" s="12"/>
      <c r="G432" s="12"/>
      <c r="H432" s="12"/>
      <c r="I432" s="3"/>
      <c r="J432" s="12"/>
      <c r="K432" s="51"/>
      <c r="L432" s="13"/>
      <c r="M432" s="13"/>
      <c r="N432" s="13"/>
      <c r="O432" s="30" t="str">
        <f>LEFT(Table14[[#This Row],[Phone]],3)</f>
        <v/>
      </c>
      <c r="P432" s="8">
        <f>IF(COUNTIF($B$8:B432,Table14[[#This Row],[Address]])&gt;1,1,0)</f>
        <v>0</v>
      </c>
    </row>
    <row r="433" spans="1:16" x14ac:dyDescent="0.25">
      <c r="A433" s="3"/>
      <c r="B433" s="3"/>
      <c r="C433" s="13"/>
      <c r="D433" s="12"/>
      <c r="E433" s="12"/>
      <c r="F433" s="12"/>
      <c r="G433" s="12"/>
      <c r="H433" s="12"/>
      <c r="I433" s="3"/>
      <c r="J433" s="12"/>
      <c r="K433" s="51"/>
      <c r="L433" s="13"/>
      <c r="M433" s="13"/>
      <c r="N433" s="13"/>
      <c r="O433" s="30" t="str">
        <f>LEFT(Table14[[#This Row],[Phone]],3)</f>
        <v/>
      </c>
      <c r="P433" s="8">
        <f>IF(COUNTIF($B$8:B433,Table14[[#This Row],[Address]])&gt;1,1,0)</f>
        <v>0</v>
      </c>
    </row>
    <row r="434" spans="1:16" x14ac:dyDescent="0.25">
      <c r="A434" s="3"/>
      <c r="B434" s="3"/>
      <c r="C434" s="13"/>
      <c r="D434" s="12"/>
      <c r="E434" s="12"/>
      <c r="F434" s="12"/>
      <c r="G434" s="12"/>
      <c r="H434" s="12"/>
      <c r="I434" s="3"/>
      <c r="J434" s="12"/>
      <c r="K434" s="51"/>
      <c r="L434" s="13"/>
      <c r="M434" s="13"/>
      <c r="N434" s="13"/>
      <c r="O434" s="30" t="str">
        <f>LEFT(Table14[[#This Row],[Phone]],3)</f>
        <v/>
      </c>
      <c r="P434" s="8">
        <f>IF(COUNTIF($B$8:B434,Table14[[#This Row],[Address]])&gt;1,1,0)</f>
        <v>0</v>
      </c>
    </row>
    <row r="435" spans="1:16" x14ac:dyDescent="0.25">
      <c r="A435" s="3"/>
      <c r="B435" s="3"/>
      <c r="C435" s="13"/>
      <c r="D435" s="12"/>
      <c r="E435" s="12"/>
      <c r="F435" s="12"/>
      <c r="G435" s="12"/>
      <c r="H435" s="12"/>
      <c r="I435" s="3"/>
      <c r="J435" s="12"/>
      <c r="K435" s="51"/>
      <c r="L435" s="13"/>
      <c r="M435" s="13"/>
      <c r="N435" s="13"/>
      <c r="O435" s="30" t="str">
        <f>LEFT(Table14[[#This Row],[Phone]],3)</f>
        <v/>
      </c>
      <c r="P435" s="8">
        <f>IF(COUNTIF($B$8:B435,Table14[[#This Row],[Address]])&gt;1,1,0)</f>
        <v>0</v>
      </c>
    </row>
    <row r="436" spans="1:16" x14ac:dyDescent="0.25">
      <c r="A436" s="3"/>
      <c r="B436" s="3"/>
      <c r="C436" s="13"/>
      <c r="D436" s="12"/>
      <c r="E436" s="12"/>
      <c r="F436" s="12"/>
      <c r="G436" s="12"/>
      <c r="H436" s="12"/>
      <c r="I436" s="3"/>
      <c r="J436" s="12"/>
      <c r="K436" s="51"/>
      <c r="L436" s="13"/>
      <c r="M436" s="13"/>
      <c r="N436" s="13"/>
      <c r="O436" s="30" t="str">
        <f>LEFT(Table14[[#This Row],[Phone]],3)</f>
        <v/>
      </c>
      <c r="P436" s="8">
        <f>IF(COUNTIF($B$8:B436,Table14[[#This Row],[Address]])&gt;1,1,0)</f>
        <v>0</v>
      </c>
    </row>
    <row r="437" spans="1:16" x14ac:dyDescent="0.25">
      <c r="A437" s="3"/>
      <c r="B437" s="3"/>
      <c r="C437" s="13"/>
      <c r="D437" s="12"/>
      <c r="E437" s="12"/>
      <c r="F437" s="12"/>
      <c r="G437" s="12"/>
      <c r="H437" s="12"/>
      <c r="I437" s="3"/>
      <c r="J437" s="12"/>
      <c r="K437" s="51"/>
      <c r="L437" s="13"/>
      <c r="M437" s="13"/>
      <c r="N437" s="13"/>
      <c r="O437" s="30" t="str">
        <f>LEFT(Table14[[#This Row],[Phone]],3)</f>
        <v/>
      </c>
      <c r="P437" s="8">
        <f>IF(COUNTIF($B$8:B437,Table14[[#This Row],[Address]])&gt;1,1,0)</f>
        <v>0</v>
      </c>
    </row>
    <row r="438" spans="1:16" x14ac:dyDescent="0.25">
      <c r="A438" s="3"/>
      <c r="B438" s="3"/>
      <c r="C438" s="13"/>
      <c r="D438" s="12"/>
      <c r="E438" s="12"/>
      <c r="F438" s="12"/>
      <c r="G438" s="12"/>
      <c r="H438" s="12"/>
      <c r="I438" s="3"/>
      <c r="J438" s="12"/>
      <c r="K438" s="51"/>
      <c r="L438" s="13"/>
      <c r="M438" s="13"/>
      <c r="N438" s="13"/>
      <c r="O438" s="30" t="str">
        <f>LEFT(Table14[[#This Row],[Phone]],3)</f>
        <v/>
      </c>
      <c r="P438" s="8">
        <f>IF(COUNTIF($B$8:B438,Table14[[#This Row],[Address]])&gt;1,1,0)</f>
        <v>0</v>
      </c>
    </row>
    <row r="439" spans="1:16" x14ac:dyDescent="0.25">
      <c r="A439" s="3"/>
      <c r="B439" s="3"/>
      <c r="C439" s="13"/>
      <c r="D439" s="12"/>
      <c r="E439" s="12"/>
      <c r="F439" s="12"/>
      <c r="G439" s="12"/>
      <c r="H439" s="12"/>
      <c r="I439" s="3"/>
      <c r="J439" s="12"/>
      <c r="K439" s="51"/>
      <c r="L439" s="13"/>
      <c r="M439" s="13"/>
      <c r="N439" s="13"/>
      <c r="O439" s="30" t="str">
        <f>LEFT(Table14[[#This Row],[Phone]],3)</f>
        <v/>
      </c>
      <c r="P439" s="8">
        <f>IF(COUNTIF($B$8:B439,Table14[[#This Row],[Address]])&gt;1,1,0)</f>
        <v>0</v>
      </c>
    </row>
    <row r="440" spans="1:16" x14ac:dyDescent="0.25">
      <c r="A440" s="3"/>
      <c r="B440" s="3"/>
      <c r="C440" s="13"/>
      <c r="D440" s="12"/>
      <c r="E440" s="12"/>
      <c r="F440" s="12"/>
      <c r="G440" s="12"/>
      <c r="H440" s="12"/>
      <c r="I440" s="3"/>
      <c r="J440" s="12"/>
      <c r="K440" s="51"/>
      <c r="L440" s="13"/>
      <c r="M440" s="13"/>
      <c r="N440" s="13"/>
      <c r="O440" s="30" t="str">
        <f>LEFT(Table14[[#This Row],[Phone]],3)</f>
        <v/>
      </c>
      <c r="P440" s="8">
        <f>IF(COUNTIF($B$8:B440,Table14[[#This Row],[Address]])&gt;1,1,0)</f>
        <v>0</v>
      </c>
    </row>
    <row r="441" spans="1:16" x14ac:dyDescent="0.25">
      <c r="A441" s="3"/>
      <c r="B441" s="3"/>
      <c r="C441" s="13"/>
      <c r="D441" s="12"/>
      <c r="E441" s="12"/>
      <c r="F441" s="12"/>
      <c r="G441" s="12"/>
      <c r="H441" s="12"/>
      <c r="I441" s="3"/>
      <c r="J441" s="12"/>
      <c r="K441" s="51"/>
      <c r="L441" s="13"/>
      <c r="M441" s="13"/>
      <c r="N441" s="13"/>
      <c r="O441" s="30" t="str">
        <f>LEFT(Table14[[#This Row],[Phone]],3)</f>
        <v/>
      </c>
      <c r="P441" s="8">
        <f>IF(COUNTIF($B$8:B441,Table14[[#This Row],[Address]])&gt;1,1,0)</f>
        <v>0</v>
      </c>
    </row>
    <row r="442" spans="1:16" x14ac:dyDescent="0.25">
      <c r="A442" s="3"/>
      <c r="B442" s="3"/>
      <c r="C442" s="13"/>
      <c r="D442" s="12"/>
      <c r="E442" s="12"/>
      <c r="F442" s="12"/>
      <c r="G442" s="12"/>
      <c r="H442" s="12"/>
      <c r="I442" s="3"/>
      <c r="J442" s="12"/>
      <c r="K442" s="51"/>
      <c r="L442" s="13"/>
      <c r="M442" s="13"/>
      <c r="N442" s="13"/>
      <c r="O442" s="30" t="str">
        <f>LEFT(Table14[[#This Row],[Phone]],3)</f>
        <v/>
      </c>
      <c r="P442" s="8">
        <f>IF(COUNTIF($B$8:B442,Table14[[#This Row],[Address]])&gt;1,1,0)</f>
        <v>0</v>
      </c>
    </row>
    <row r="443" spans="1:16" x14ac:dyDescent="0.25">
      <c r="A443" s="3"/>
      <c r="B443" s="3"/>
      <c r="C443" s="13"/>
      <c r="D443" s="12"/>
      <c r="E443" s="12"/>
      <c r="F443" s="12"/>
      <c r="G443" s="12"/>
      <c r="H443" s="12"/>
      <c r="I443" s="3"/>
      <c r="J443" s="12"/>
      <c r="K443" s="51"/>
      <c r="L443" s="13"/>
      <c r="M443" s="13"/>
      <c r="N443" s="13"/>
      <c r="O443" s="30" t="str">
        <f>LEFT(Table14[[#This Row],[Phone]],3)</f>
        <v/>
      </c>
      <c r="P443" s="8">
        <f>IF(COUNTIF($B$8:B443,Table14[[#This Row],[Address]])&gt;1,1,0)</f>
        <v>0</v>
      </c>
    </row>
    <row r="444" spans="1:16" x14ac:dyDescent="0.25">
      <c r="A444" s="3"/>
      <c r="B444" s="3"/>
      <c r="C444" s="13"/>
      <c r="D444" s="12"/>
      <c r="E444" s="12"/>
      <c r="F444" s="12"/>
      <c r="G444" s="12"/>
      <c r="H444" s="12"/>
      <c r="I444" s="3"/>
      <c r="J444" s="12"/>
      <c r="K444" s="51"/>
      <c r="L444" s="13"/>
      <c r="M444" s="13"/>
      <c r="N444" s="13"/>
      <c r="O444" s="30" t="str">
        <f>LEFT(Table14[[#This Row],[Phone]],3)</f>
        <v/>
      </c>
      <c r="P444" s="8">
        <f>IF(COUNTIF($B$8:B444,Table14[[#This Row],[Address]])&gt;1,1,0)</f>
        <v>0</v>
      </c>
    </row>
    <row r="445" spans="1:16" x14ac:dyDescent="0.25">
      <c r="A445" s="3"/>
      <c r="B445" s="3"/>
      <c r="C445" s="13"/>
      <c r="D445" s="12"/>
      <c r="E445" s="12"/>
      <c r="F445" s="12"/>
      <c r="G445" s="12"/>
      <c r="H445" s="12"/>
      <c r="I445" s="3"/>
      <c r="J445" s="12"/>
      <c r="K445" s="51"/>
      <c r="L445" s="13"/>
      <c r="M445" s="13"/>
      <c r="N445" s="13"/>
      <c r="O445" s="30" t="str">
        <f>LEFT(Table14[[#This Row],[Phone]],3)</f>
        <v/>
      </c>
      <c r="P445" s="8">
        <f>IF(COUNTIF($B$8:B445,Table14[[#This Row],[Address]])&gt;1,1,0)</f>
        <v>0</v>
      </c>
    </row>
    <row r="446" spans="1:16" x14ac:dyDescent="0.25">
      <c r="A446" s="3"/>
      <c r="B446" s="3"/>
      <c r="C446" s="13"/>
      <c r="D446" s="12"/>
      <c r="E446" s="12"/>
      <c r="F446" s="12"/>
      <c r="G446" s="12"/>
      <c r="H446" s="12"/>
      <c r="I446" s="3"/>
      <c r="J446" s="12"/>
      <c r="K446" s="51"/>
      <c r="L446" s="13"/>
      <c r="M446" s="13"/>
      <c r="N446" s="13"/>
      <c r="O446" s="30" t="str">
        <f>LEFT(Table14[[#This Row],[Phone]],3)</f>
        <v/>
      </c>
      <c r="P446" s="8">
        <f>IF(COUNTIF($B$8:B446,Table14[[#This Row],[Address]])&gt;1,1,0)</f>
        <v>0</v>
      </c>
    </row>
    <row r="447" spans="1:16" x14ac:dyDescent="0.25">
      <c r="A447" s="3"/>
      <c r="B447" s="3"/>
      <c r="C447" s="13"/>
      <c r="D447" s="12"/>
      <c r="E447" s="12"/>
      <c r="F447" s="12"/>
      <c r="G447" s="12"/>
      <c r="H447" s="12"/>
      <c r="I447" s="3"/>
      <c r="J447" s="12"/>
      <c r="K447" s="51"/>
      <c r="L447" s="13"/>
      <c r="M447" s="13"/>
      <c r="N447" s="13"/>
      <c r="O447" s="30" t="str">
        <f>LEFT(Table14[[#This Row],[Phone]],3)</f>
        <v/>
      </c>
      <c r="P447" s="8">
        <f>IF(COUNTIF($B$8:B447,Table14[[#This Row],[Address]])&gt;1,1,0)</f>
        <v>0</v>
      </c>
    </row>
    <row r="448" spans="1:16" x14ac:dyDescent="0.25">
      <c r="A448" s="3"/>
      <c r="B448" s="3"/>
      <c r="C448" s="13"/>
      <c r="D448" s="12"/>
      <c r="E448" s="12"/>
      <c r="F448" s="12"/>
      <c r="G448" s="12"/>
      <c r="H448" s="12"/>
      <c r="I448" s="3"/>
      <c r="J448" s="12"/>
      <c r="K448" s="51"/>
      <c r="L448" s="13"/>
      <c r="M448" s="13"/>
      <c r="N448" s="13"/>
      <c r="O448" s="30" t="str">
        <f>LEFT(Table14[[#This Row],[Phone]],3)</f>
        <v/>
      </c>
      <c r="P448" s="8">
        <f>IF(COUNTIF($B$8:B448,Table14[[#This Row],[Address]])&gt;1,1,0)</f>
        <v>0</v>
      </c>
    </row>
    <row r="449" spans="1:16" x14ac:dyDescent="0.25">
      <c r="A449" s="3"/>
      <c r="B449" s="3"/>
      <c r="C449" s="13"/>
      <c r="D449" s="12"/>
      <c r="E449" s="12"/>
      <c r="F449" s="12"/>
      <c r="G449" s="12"/>
      <c r="H449" s="12"/>
      <c r="I449" s="3"/>
      <c r="J449" s="12"/>
      <c r="K449" s="51"/>
      <c r="L449" s="13"/>
      <c r="M449" s="13"/>
      <c r="N449" s="13"/>
      <c r="O449" s="30" t="str">
        <f>LEFT(Table14[[#This Row],[Phone]],3)</f>
        <v/>
      </c>
      <c r="P449" s="8">
        <f>IF(COUNTIF($B$8:B449,Table14[[#This Row],[Address]])&gt;1,1,0)</f>
        <v>0</v>
      </c>
    </row>
    <row r="450" spans="1:16" x14ac:dyDescent="0.25">
      <c r="A450" s="3"/>
      <c r="B450" s="3"/>
      <c r="C450" s="13"/>
      <c r="D450" s="12"/>
      <c r="E450" s="12"/>
      <c r="F450" s="12"/>
      <c r="G450" s="12"/>
      <c r="H450" s="12"/>
      <c r="I450" s="3"/>
      <c r="J450" s="12"/>
      <c r="K450" s="51"/>
      <c r="L450" s="13"/>
      <c r="M450" s="13"/>
      <c r="N450" s="13"/>
      <c r="O450" s="30" t="str">
        <f>LEFT(Table14[[#This Row],[Phone]],3)</f>
        <v/>
      </c>
      <c r="P450" s="8">
        <f>IF(COUNTIF($B$8:B450,Table14[[#This Row],[Address]])&gt;1,1,0)</f>
        <v>0</v>
      </c>
    </row>
    <row r="451" spans="1:16" x14ac:dyDescent="0.25">
      <c r="A451" s="3"/>
      <c r="B451" s="3"/>
      <c r="C451" s="13"/>
      <c r="D451" s="12"/>
      <c r="E451" s="12"/>
      <c r="F451" s="12"/>
      <c r="G451" s="12"/>
      <c r="H451" s="12"/>
      <c r="I451" s="3"/>
      <c r="J451" s="12"/>
      <c r="K451" s="51"/>
      <c r="L451" s="13"/>
      <c r="M451" s="13"/>
      <c r="N451" s="13"/>
      <c r="O451" s="30" t="str">
        <f>LEFT(Table14[[#This Row],[Phone]],3)</f>
        <v/>
      </c>
      <c r="P451" s="8">
        <f>IF(COUNTIF($B$8:B451,Table14[[#This Row],[Address]])&gt;1,1,0)</f>
        <v>0</v>
      </c>
    </row>
    <row r="452" spans="1:16" x14ac:dyDescent="0.25">
      <c r="A452" s="3"/>
      <c r="B452" s="3"/>
      <c r="C452" s="13"/>
      <c r="D452" s="12"/>
      <c r="E452" s="12"/>
      <c r="F452" s="12"/>
      <c r="G452" s="12"/>
      <c r="H452" s="12"/>
      <c r="I452" s="3"/>
      <c r="J452" s="12"/>
      <c r="K452" s="51"/>
      <c r="L452" s="13"/>
      <c r="M452" s="13"/>
      <c r="N452" s="13"/>
      <c r="O452" s="30" t="str">
        <f>LEFT(Table14[[#This Row],[Phone]],3)</f>
        <v/>
      </c>
      <c r="P452" s="8">
        <f>IF(COUNTIF($B$8:B452,Table14[[#This Row],[Address]])&gt;1,1,0)</f>
        <v>0</v>
      </c>
    </row>
    <row r="453" spans="1:16" x14ac:dyDescent="0.25">
      <c r="A453" s="3"/>
      <c r="B453" s="3"/>
      <c r="C453" s="13"/>
      <c r="D453" s="12"/>
      <c r="E453" s="12"/>
      <c r="F453" s="12"/>
      <c r="G453" s="12"/>
      <c r="H453" s="12"/>
      <c r="I453" s="3"/>
      <c r="J453" s="12"/>
      <c r="K453" s="51"/>
      <c r="L453" s="13"/>
      <c r="M453" s="13"/>
      <c r="N453" s="13"/>
      <c r="O453" s="30" t="str">
        <f>LEFT(Table14[[#This Row],[Phone]],3)</f>
        <v/>
      </c>
      <c r="P453" s="8">
        <f>IF(COUNTIF($B$8:B453,Table14[[#This Row],[Address]])&gt;1,1,0)</f>
        <v>0</v>
      </c>
    </row>
    <row r="454" spans="1:16" x14ac:dyDescent="0.25">
      <c r="A454" s="3"/>
      <c r="B454" s="3"/>
      <c r="C454" s="13"/>
      <c r="D454" s="12"/>
      <c r="E454" s="12"/>
      <c r="F454" s="12"/>
      <c r="G454" s="12"/>
      <c r="H454" s="12"/>
      <c r="I454" s="3"/>
      <c r="J454" s="12"/>
      <c r="K454" s="51"/>
      <c r="L454" s="13"/>
      <c r="M454" s="13"/>
      <c r="N454" s="13"/>
      <c r="O454" s="30" t="str">
        <f>LEFT(Table14[[#This Row],[Phone]],3)</f>
        <v/>
      </c>
      <c r="P454" s="8">
        <f>IF(COUNTIF($B$8:B454,Table14[[#This Row],[Address]])&gt;1,1,0)</f>
        <v>0</v>
      </c>
    </row>
    <row r="455" spans="1:16" x14ac:dyDescent="0.25">
      <c r="A455" s="3"/>
      <c r="B455" s="3"/>
      <c r="C455" s="13"/>
      <c r="D455" s="12"/>
      <c r="E455" s="12"/>
      <c r="F455" s="12"/>
      <c r="G455" s="12"/>
      <c r="H455" s="12"/>
      <c r="I455" s="3"/>
      <c r="J455" s="12"/>
      <c r="K455" s="51"/>
      <c r="L455" s="13"/>
      <c r="M455" s="13"/>
      <c r="N455" s="13"/>
      <c r="O455" s="30" t="str">
        <f>LEFT(Table14[[#This Row],[Phone]],3)</f>
        <v/>
      </c>
      <c r="P455" s="8">
        <f>IF(COUNTIF($B$8:B455,Table14[[#This Row],[Address]])&gt;1,1,0)</f>
        <v>0</v>
      </c>
    </row>
    <row r="456" spans="1:16" x14ac:dyDescent="0.25">
      <c r="A456" s="3"/>
      <c r="B456" s="3"/>
      <c r="C456" s="13"/>
      <c r="D456" s="12"/>
      <c r="E456" s="12"/>
      <c r="F456" s="12"/>
      <c r="G456" s="12"/>
      <c r="H456" s="12"/>
      <c r="I456" s="3"/>
      <c r="J456" s="12"/>
      <c r="K456" s="51"/>
      <c r="L456" s="13"/>
      <c r="M456" s="13"/>
      <c r="N456" s="13"/>
      <c r="O456" s="30" t="str">
        <f>LEFT(Table14[[#This Row],[Phone]],3)</f>
        <v/>
      </c>
      <c r="P456" s="8">
        <f>IF(COUNTIF($B$8:B456,Table14[[#This Row],[Address]])&gt;1,1,0)</f>
        <v>0</v>
      </c>
    </row>
    <row r="457" spans="1:16" x14ac:dyDescent="0.25">
      <c r="A457" s="3"/>
      <c r="B457" s="3"/>
      <c r="C457" s="13"/>
      <c r="D457" s="12"/>
      <c r="E457" s="12"/>
      <c r="F457" s="12"/>
      <c r="G457" s="12"/>
      <c r="H457" s="12"/>
      <c r="I457" s="3"/>
      <c r="J457" s="12"/>
      <c r="K457" s="51"/>
      <c r="L457" s="13"/>
      <c r="M457" s="13"/>
      <c r="N457" s="13"/>
      <c r="O457" s="30" t="str">
        <f>LEFT(Table14[[#This Row],[Phone]],3)</f>
        <v/>
      </c>
      <c r="P457" s="8">
        <f>IF(COUNTIF($B$8:B457,Table14[[#This Row],[Address]])&gt;1,1,0)</f>
        <v>0</v>
      </c>
    </row>
    <row r="458" spans="1:16" x14ac:dyDescent="0.25">
      <c r="A458" s="3"/>
      <c r="B458" s="3"/>
      <c r="C458" s="13"/>
      <c r="D458" s="12"/>
      <c r="E458" s="12"/>
      <c r="F458" s="12"/>
      <c r="G458" s="12"/>
      <c r="H458" s="12"/>
      <c r="I458" s="3"/>
      <c r="J458" s="12"/>
      <c r="K458" s="51"/>
      <c r="L458" s="13"/>
      <c r="M458" s="13"/>
      <c r="N458" s="13"/>
      <c r="O458" s="30" t="str">
        <f>LEFT(Table14[[#This Row],[Phone]],3)</f>
        <v/>
      </c>
      <c r="P458" s="8">
        <f>IF(COUNTIF($B$8:B458,Table14[[#This Row],[Address]])&gt;1,1,0)</f>
        <v>0</v>
      </c>
    </row>
    <row r="459" spans="1:16" x14ac:dyDescent="0.25">
      <c r="A459" s="3"/>
      <c r="B459" s="3"/>
      <c r="C459" s="13"/>
      <c r="D459" s="12"/>
      <c r="E459" s="12"/>
      <c r="F459" s="12"/>
      <c r="G459" s="12"/>
      <c r="H459" s="12"/>
      <c r="I459" s="3"/>
      <c r="J459" s="12"/>
      <c r="K459" s="51"/>
      <c r="L459" s="13"/>
      <c r="M459" s="13"/>
      <c r="N459" s="13"/>
      <c r="O459" s="30" t="str">
        <f>LEFT(Table14[[#This Row],[Phone]],3)</f>
        <v/>
      </c>
      <c r="P459" s="8">
        <f>IF(COUNTIF($B$8:B459,Table14[[#This Row],[Address]])&gt;1,1,0)</f>
        <v>0</v>
      </c>
    </row>
    <row r="460" spans="1:16" x14ac:dyDescent="0.25">
      <c r="A460" s="3"/>
      <c r="B460" s="3"/>
      <c r="C460" s="13"/>
      <c r="D460" s="12"/>
      <c r="E460" s="12"/>
      <c r="F460" s="12"/>
      <c r="G460" s="12"/>
      <c r="H460" s="12"/>
      <c r="I460" s="3"/>
      <c r="J460" s="12"/>
      <c r="K460" s="51"/>
      <c r="L460" s="13"/>
      <c r="M460" s="13"/>
      <c r="N460" s="13"/>
      <c r="O460" s="30" t="str">
        <f>LEFT(Table14[[#This Row],[Phone]],3)</f>
        <v/>
      </c>
      <c r="P460" s="8">
        <f>IF(COUNTIF($B$8:B460,Table14[[#This Row],[Address]])&gt;1,1,0)</f>
        <v>0</v>
      </c>
    </row>
    <row r="461" spans="1:16" x14ac:dyDescent="0.25">
      <c r="A461" s="3"/>
      <c r="B461" s="3"/>
      <c r="C461" s="13"/>
      <c r="D461" s="12"/>
      <c r="E461" s="12"/>
      <c r="F461" s="12"/>
      <c r="G461" s="12"/>
      <c r="H461" s="12"/>
      <c r="I461" s="3"/>
      <c r="J461" s="12"/>
      <c r="K461" s="51"/>
      <c r="L461" s="13"/>
      <c r="M461" s="13"/>
      <c r="N461" s="13"/>
      <c r="O461" s="30" t="str">
        <f>LEFT(Table14[[#This Row],[Phone]],3)</f>
        <v/>
      </c>
      <c r="P461" s="8">
        <f>IF(COUNTIF($B$8:B461,Table14[[#This Row],[Address]])&gt;1,1,0)</f>
        <v>0</v>
      </c>
    </row>
    <row r="462" spans="1:16" x14ac:dyDescent="0.25">
      <c r="A462" s="3"/>
      <c r="B462" s="3"/>
      <c r="C462" s="13"/>
      <c r="D462" s="12"/>
      <c r="E462" s="12"/>
      <c r="F462" s="12"/>
      <c r="G462" s="12"/>
      <c r="H462" s="12"/>
      <c r="I462" s="3"/>
      <c r="J462" s="12"/>
      <c r="K462" s="51"/>
      <c r="L462" s="13"/>
      <c r="M462" s="13"/>
      <c r="N462" s="13"/>
      <c r="O462" s="30" t="str">
        <f>LEFT(Table14[[#This Row],[Phone]],3)</f>
        <v/>
      </c>
      <c r="P462" s="8">
        <f>IF(COUNTIF($B$8:B462,Table14[[#This Row],[Address]])&gt;1,1,0)</f>
        <v>0</v>
      </c>
    </row>
    <row r="463" spans="1:16" x14ac:dyDescent="0.25">
      <c r="A463" s="3"/>
      <c r="B463" s="3"/>
      <c r="C463" s="13"/>
      <c r="D463" s="12"/>
      <c r="E463" s="12"/>
      <c r="F463" s="12"/>
      <c r="G463" s="12"/>
      <c r="H463" s="12"/>
      <c r="I463" s="3"/>
      <c r="J463" s="12"/>
      <c r="K463" s="51"/>
      <c r="L463" s="13"/>
      <c r="M463" s="13"/>
      <c r="N463" s="13"/>
      <c r="O463" s="30" t="str">
        <f>LEFT(Table14[[#This Row],[Phone]],3)</f>
        <v/>
      </c>
      <c r="P463" s="8">
        <f>IF(COUNTIF($B$8:B463,Table14[[#This Row],[Address]])&gt;1,1,0)</f>
        <v>0</v>
      </c>
    </row>
    <row r="464" spans="1:16" x14ac:dyDescent="0.25">
      <c r="A464" s="3"/>
      <c r="B464" s="3"/>
      <c r="C464" s="13"/>
      <c r="D464" s="12"/>
      <c r="E464" s="12"/>
      <c r="F464" s="12"/>
      <c r="G464" s="12"/>
      <c r="H464" s="12"/>
      <c r="I464" s="3"/>
      <c r="J464" s="12"/>
      <c r="K464" s="51"/>
      <c r="L464" s="13"/>
      <c r="M464" s="13"/>
      <c r="N464" s="13"/>
      <c r="O464" s="30" t="str">
        <f>LEFT(Table14[[#This Row],[Phone]],3)</f>
        <v/>
      </c>
      <c r="P464" s="8">
        <f>IF(COUNTIF($B$8:B464,Table14[[#This Row],[Address]])&gt;1,1,0)</f>
        <v>0</v>
      </c>
    </row>
    <row r="465" spans="1:16" x14ac:dyDescent="0.25">
      <c r="A465" s="3"/>
      <c r="B465" s="3"/>
      <c r="C465" s="13"/>
      <c r="D465" s="12"/>
      <c r="E465" s="12"/>
      <c r="F465" s="12"/>
      <c r="G465" s="12"/>
      <c r="H465" s="12"/>
      <c r="I465" s="3"/>
      <c r="J465" s="12"/>
      <c r="K465" s="51"/>
      <c r="L465" s="13"/>
      <c r="M465" s="13"/>
      <c r="N465" s="13"/>
      <c r="O465" s="30" t="str">
        <f>LEFT(Table14[[#This Row],[Phone]],3)</f>
        <v/>
      </c>
      <c r="P465" s="8">
        <f>IF(COUNTIF($B$8:B465,Table14[[#This Row],[Address]])&gt;1,1,0)</f>
        <v>0</v>
      </c>
    </row>
    <row r="466" spans="1:16" x14ac:dyDescent="0.25">
      <c r="A466" s="3"/>
      <c r="B466" s="3"/>
      <c r="C466" s="13"/>
      <c r="D466" s="12"/>
      <c r="E466" s="12"/>
      <c r="F466" s="12"/>
      <c r="G466" s="12"/>
      <c r="H466" s="12"/>
      <c r="I466" s="3"/>
      <c r="J466" s="12"/>
      <c r="K466" s="51"/>
      <c r="L466" s="13"/>
      <c r="M466" s="13"/>
      <c r="N466" s="13"/>
      <c r="O466" s="30" t="str">
        <f>LEFT(Table14[[#This Row],[Phone]],3)</f>
        <v/>
      </c>
      <c r="P466" s="8">
        <f>IF(COUNTIF($B$8:B466,Table14[[#This Row],[Address]])&gt;1,1,0)</f>
        <v>0</v>
      </c>
    </row>
    <row r="467" spans="1:16" x14ac:dyDescent="0.25">
      <c r="A467" s="3"/>
      <c r="B467" s="3"/>
      <c r="C467" s="13"/>
      <c r="D467" s="12"/>
      <c r="E467" s="12"/>
      <c r="F467" s="12"/>
      <c r="G467" s="12"/>
      <c r="H467" s="12"/>
      <c r="I467" s="3"/>
      <c r="J467" s="12"/>
      <c r="K467" s="51"/>
      <c r="L467" s="13"/>
      <c r="M467" s="13"/>
      <c r="N467" s="13"/>
      <c r="O467" s="30" t="str">
        <f>LEFT(Table14[[#This Row],[Phone]],3)</f>
        <v/>
      </c>
      <c r="P467" s="8">
        <f>IF(COUNTIF($B$8:B467,Table14[[#This Row],[Address]])&gt;1,1,0)</f>
        <v>0</v>
      </c>
    </row>
    <row r="468" spans="1:16" x14ac:dyDescent="0.25">
      <c r="A468" s="3"/>
      <c r="B468" s="3"/>
      <c r="C468" s="13"/>
      <c r="D468" s="12"/>
      <c r="E468" s="12"/>
      <c r="F468" s="12"/>
      <c r="G468" s="12"/>
      <c r="H468" s="12"/>
      <c r="I468" s="3"/>
      <c r="J468" s="12"/>
      <c r="K468" s="51"/>
      <c r="L468" s="13"/>
      <c r="M468" s="13"/>
      <c r="N468" s="13"/>
      <c r="O468" s="30" t="str">
        <f>LEFT(Table14[[#This Row],[Phone]],3)</f>
        <v/>
      </c>
      <c r="P468" s="8">
        <f>IF(COUNTIF($B$8:B468,Table14[[#This Row],[Address]])&gt;1,1,0)</f>
        <v>0</v>
      </c>
    </row>
    <row r="469" spans="1:16" x14ac:dyDescent="0.25">
      <c r="A469" s="3"/>
      <c r="B469" s="3"/>
      <c r="C469" s="13"/>
      <c r="D469" s="12"/>
      <c r="E469" s="12"/>
      <c r="F469" s="12"/>
      <c r="G469" s="12"/>
      <c r="H469" s="12"/>
      <c r="I469" s="3"/>
      <c r="J469" s="12"/>
      <c r="K469" s="51"/>
      <c r="L469" s="13"/>
      <c r="M469" s="13"/>
      <c r="N469" s="13"/>
      <c r="O469" s="30" t="str">
        <f>LEFT(Table14[[#This Row],[Phone]],3)</f>
        <v/>
      </c>
      <c r="P469" s="8">
        <f>IF(COUNTIF($B$8:B469,Table14[[#This Row],[Address]])&gt;1,1,0)</f>
        <v>0</v>
      </c>
    </row>
    <row r="470" spans="1:16" ht="15" x14ac:dyDescent="0.25">
      <c r="A470" s="4"/>
      <c r="B470" s="4"/>
      <c r="C470" s="14"/>
      <c r="D470" s="12"/>
      <c r="E470" s="12"/>
      <c r="F470" s="12"/>
      <c r="G470" s="12"/>
      <c r="H470" s="12"/>
      <c r="I470" s="4"/>
      <c r="J470" s="12"/>
      <c r="K470" s="52"/>
      <c r="L470" s="14"/>
      <c r="M470" s="14"/>
      <c r="N470" s="14"/>
      <c r="O470" s="31" t="str">
        <f>LEFT(Table14[[#This Row],[Phone]],3)</f>
        <v/>
      </c>
      <c r="P470" s="58">
        <f>IF(COUNTIF($B$8:B471,Table14[[#This Row],[Address]])&gt;1,1,0)</f>
        <v>0</v>
      </c>
    </row>
    <row r="471" spans="1:16" x14ac:dyDescent="0.25">
      <c r="A471" s="3"/>
      <c r="B471" s="3"/>
      <c r="C471" s="13"/>
      <c r="D471" s="13"/>
      <c r="E471" s="13"/>
      <c r="F471" s="45"/>
      <c r="G471" s="13"/>
      <c r="H471" s="13"/>
      <c r="I471" s="3"/>
      <c r="J471" s="12"/>
      <c r="K471" s="51"/>
      <c r="L471" s="13"/>
      <c r="M471" s="13"/>
      <c r="N471" s="13"/>
      <c r="O471" s="30" t="str">
        <f>LEFT(Table14[[#This Row],[Phone]],3)</f>
        <v/>
      </c>
      <c r="P471" s="59" t="e">
        <f>IF(COUNTIF(#REF!,Table14[[#This Row],[Address]])&gt;1,1,0)</f>
        <v>#REF!</v>
      </c>
    </row>
  </sheetData>
  <conditionalFormatting sqref="A8:A471 C152:C471 C8:C150">
    <cfRule type="expression" dxfId="34" priority="12">
      <formula>ISBLANK(A8)</formula>
    </cfRule>
    <cfRule type="expression" dxfId="33" priority="14">
      <formula>COUNTIF(A:A,A8)&gt;=9</formula>
    </cfRule>
    <cfRule type="expression" dxfId="32" priority="15">
      <formula>COUNTIF(A:A,A8)=8</formula>
    </cfRule>
    <cfRule type="expression" dxfId="31" priority="16">
      <formula>COUNTIF(A:A,A8)=7</formula>
    </cfRule>
    <cfRule type="expression" dxfId="30" priority="17">
      <formula>COUNTIF(A:A,A8)=6</formula>
    </cfRule>
    <cfRule type="expression" dxfId="29" priority="18">
      <formula>COUNTIF(A:A,A8)=5</formula>
    </cfRule>
    <cfRule type="expression" dxfId="28" priority="19">
      <formula>COUNTIF(A:A,A8)=4</formula>
    </cfRule>
    <cfRule type="expression" dxfId="27" priority="20">
      <formula>COUNTIF(A:A,A8)=3</formula>
    </cfRule>
    <cfRule type="expression" dxfId="26" priority="21">
      <formula>COUNTIF(A:A,A8)=2</formula>
    </cfRule>
  </conditionalFormatting>
  <conditionalFormatting sqref="B8 B10:B471">
    <cfRule type="duplicateValues" dxfId="25" priority="51"/>
  </conditionalFormatting>
  <conditionalFormatting sqref="A1:A1048576">
    <cfRule type="duplicateValues" dxfId="24" priority="2"/>
  </conditionalFormatting>
  <conditionalFormatting sqref="B1:B1048576">
    <cfRule type="duplicateValues" dxfId="23" priority="1"/>
  </conditionalFormatting>
  <dataValidations count="4">
    <dataValidation type="custom" allowBlank="1" showInputMessage="1" showErrorMessage="1" errorTitle="Wrong Entry" error="Must enter &quot;F&quot; or &quot;BW&quot;" sqref="N8:N471">
      <formula1>OR(N8="f",N8="bw")</formula1>
    </dataValidation>
    <dataValidation type="custom" allowBlank="1" showInputMessage="1" showErrorMessage="1" errorTitle="Wrong Entry" error="Must enter &quot;Y&quot; or &quot;N&quot;" sqref="M8:M471">
      <formula1>OR(M8="y",M8="n")</formula1>
    </dataValidation>
    <dataValidation type="custom" allowBlank="1" showInputMessage="1" showErrorMessage="1" sqref="L8:L471">
      <formula1>L8&lt;=9999.9999</formula1>
    </dataValidation>
    <dataValidation type="custom" allowBlank="1" showInputMessage="1" showErrorMessage="1" errorTitle="Wrong Format" error="Follow this format to enter phone number ###-###-#### (e.g. 111-111-1111)" sqref="C8:C150 C152:C471">
      <formula1>AND(ISNUMBER(VALUE(LEFT(C8,3))), MID(C8,4,1) = "-",ISNUMBER(VALUE(MID(C8,5,3))),MID(C8,8,1) = "-",ISNUMBER(VALUE(MID(C8,9,4))),LEN(C8)=12)</formula1>
    </dataValidation>
  </dataValidations>
  <hyperlinks>
    <hyperlink ref="I9" r:id="rId1"/>
    <hyperlink ref="I10" r:id="rId2"/>
    <hyperlink ref="I11" r:id="rId3"/>
    <hyperlink ref="I12" r:id="rId4"/>
    <hyperlink ref="I13" r:id="rId5"/>
    <hyperlink ref="I14" r:id="rId6"/>
    <hyperlink ref="I15" r:id="rId7"/>
    <hyperlink ref="I16" r:id="rId8"/>
    <hyperlink ref="I17" r:id="rId9"/>
    <hyperlink ref="I20" r:id="rId10"/>
    <hyperlink ref="I21" r:id="rId11"/>
    <hyperlink ref="I22" r:id="rId12"/>
    <hyperlink ref="I23" r:id="rId13" display="https://www.yelp.com/biz_redir?url=https%3A%2F%2Falpinebrewdeck.com&amp;cachebuster=1684119671&amp;website_link_type=website&amp;src_bizid=dCCzlgKQoQqMgfS30H82JQ&amp;s=c7cf22a4331d33c381797d22c35a2cb842c404d50f10f29fb736658352368817"/>
    <hyperlink ref="I24" r:id="rId14"/>
    <hyperlink ref="I25" r:id="rId15"/>
    <hyperlink ref="I27" r:id="rId16"/>
    <hyperlink ref="I28" r:id="rId17"/>
    <hyperlink ref="I29" r:id="rId18"/>
    <hyperlink ref="I31" r:id="rId19"/>
    <hyperlink ref="I33" r:id="rId20"/>
    <hyperlink ref="I34" r:id="rId21"/>
    <hyperlink ref="I35" r:id="rId22"/>
    <hyperlink ref="I36" r:id="rId23"/>
    <hyperlink ref="I39" r:id="rId24"/>
    <hyperlink ref="I42" r:id="rId25"/>
    <hyperlink ref="I44" r:id="rId26"/>
    <hyperlink ref="I45" r:id="rId27"/>
    <hyperlink ref="I46" r:id="rId28"/>
    <hyperlink ref="I47" r:id="rId29"/>
    <hyperlink ref="I48" r:id="rId30"/>
    <hyperlink ref="I50" r:id="rId31"/>
    <hyperlink ref="I51" r:id="rId32"/>
    <hyperlink ref="A52" r:id="rId33" display="http://eljinetemexicanrestaurant.com"/>
    <hyperlink ref="I52" r:id="rId34"/>
    <hyperlink ref="I53" r:id="rId35"/>
    <hyperlink ref="I54" r:id="rId36"/>
    <hyperlink ref="I55" r:id="rId37"/>
    <hyperlink ref="I56" r:id="rId38"/>
    <hyperlink ref="I58" r:id="rId39"/>
    <hyperlink ref="I62" r:id="rId40"/>
    <hyperlink ref="I64" r:id="rId41"/>
    <hyperlink ref="I65" r:id="rId42"/>
    <hyperlink ref="I66" r:id="rId43"/>
    <hyperlink ref="I68" r:id="rId44"/>
    <hyperlink ref="I69" r:id="rId45"/>
    <hyperlink ref="I70" r:id="rId46"/>
    <hyperlink ref="I71" r:id="rId47"/>
    <hyperlink ref="I72" r:id="rId48"/>
    <hyperlink ref="I73" r:id="rId49"/>
    <hyperlink ref="I74" r:id="rId50"/>
    <hyperlink ref="I75" r:id="rId51"/>
    <hyperlink ref="I76" r:id="rId52"/>
    <hyperlink ref="I78" r:id="rId53"/>
    <hyperlink ref="I79" r:id="rId54"/>
    <hyperlink ref="I81" r:id="rId55"/>
    <hyperlink ref="I83" r:id="rId56"/>
    <hyperlink ref="I84" r:id="rId57"/>
    <hyperlink ref="I85" r:id="rId58"/>
    <hyperlink ref="I86" r:id="rId59"/>
    <hyperlink ref="I87" r:id="rId60"/>
    <hyperlink ref="I89" r:id="rId61"/>
    <hyperlink ref="I90" r:id="rId62"/>
    <hyperlink ref="I91" r:id="rId63"/>
    <hyperlink ref="I92" r:id="rId64"/>
    <hyperlink ref="I93" r:id="rId65"/>
    <hyperlink ref="I95" r:id="rId66"/>
    <hyperlink ref="I96" r:id="rId67"/>
    <hyperlink ref="I97" r:id="rId68"/>
    <hyperlink ref="I98" r:id="rId69"/>
    <hyperlink ref="I100" r:id="rId70"/>
    <hyperlink ref="I101" r:id="rId71"/>
    <hyperlink ref="I103" r:id="rId72"/>
    <hyperlink ref="I104" r:id="rId73"/>
    <hyperlink ref="I106" r:id="rId74"/>
    <hyperlink ref="I107" r:id="rId75"/>
    <hyperlink ref="I109" r:id="rId76"/>
    <hyperlink ref="I110" r:id="rId77"/>
    <hyperlink ref="I111" r:id="rId78"/>
    <hyperlink ref="I113" r:id="rId79"/>
    <hyperlink ref="I114" r:id="rId80"/>
    <hyperlink ref="I116" r:id="rId81"/>
    <hyperlink ref="I117" r:id="rId82"/>
    <hyperlink ref="I118" r:id="rId83"/>
    <hyperlink ref="I119" r:id="rId84"/>
    <hyperlink ref="I120" r:id="rId85"/>
    <hyperlink ref="I121" r:id="rId86"/>
    <hyperlink ref="I122" r:id="rId87"/>
    <hyperlink ref="I123" r:id="rId88"/>
    <hyperlink ref="I124" r:id="rId89"/>
    <hyperlink ref="I125" r:id="rId90"/>
    <hyperlink ref="I126" r:id="rId91"/>
    <hyperlink ref="I127" r:id="rId92"/>
    <hyperlink ref="I129" r:id="rId93"/>
    <hyperlink ref="I131" r:id="rId94"/>
    <hyperlink ref="I133" r:id="rId95"/>
    <hyperlink ref="I134" r:id="rId96"/>
    <hyperlink ref="I135" r:id="rId97"/>
    <hyperlink ref="I136" r:id="rId98"/>
    <hyperlink ref="I137" r:id="rId99"/>
    <hyperlink ref="I140" r:id="rId100"/>
    <hyperlink ref="I141" r:id="rId101"/>
    <hyperlink ref="I143" r:id="rId102"/>
    <hyperlink ref="I145" r:id="rId103"/>
    <hyperlink ref="I146" r:id="rId104"/>
    <hyperlink ref="I147" r:id="rId105"/>
    <hyperlink ref="I148" r:id="rId106"/>
    <hyperlink ref="I149" r:id="rId107"/>
    <hyperlink ref="I150" r:id="rId108"/>
    <hyperlink ref="I151" r:id="rId109"/>
    <hyperlink ref="I153" r:id="rId110"/>
    <hyperlink ref="I156" r:id="rId111"/>
    <hyperlink ref="I158" r:id="rId112"/>
    <hyperlink ref="I159" r:id="rId113"/>
    <hyperlink ref="I161" r:id="rId114"/>
    <hyperlink ref="I162" r:id="rId115"/>
    <hyperlink ref="I163" r:id="rId116"/>
    <hyperlink ref="I164" r:id="rId117"/>
    <hyperlink ref="I167" r:id="rId118"/>
    <hyperlink ref="I168" r:id="rId119"/>
    <hyperlink ref="I170" r:id="rId120"/>
    <hyperlink ref="I171" r:id="rId121"/>
    <hyperlink ref="I172" r:id="rId122"/>
    <hyperlink ref="I173" r:id="rId123"/>
    <hyperlink ref="I175" r:id="rId124"/>
    <hyperlink ref="I177" r:id="rId125"/>
    <hyperlink ref="I178" r:id="rId126"/>
    <hyperlink ref="I181" r:id="rId127"/>
    <hyperlink ref="I183" r:id="rId128"/>
    <hyperlink ref="I184" r:id="rId129"/>
    <hyperlink ref="I185" r:id="rId130"/>
    <hyperlink ref="I186" r:id="rId131"/>
    <hyperlink ref="I187" r:id="rId132"/>
    <hyperlink ref="I188" r:id="rId133"/>
    <hyperlink ref="I189" r:id="rId134"/>
    <hyperlink ref="I191" r:id="rId135"/>
    <hyperlink ref="I192" r:id="rId136"/>
    <hyperlink ref="I194" r:id="rId137"/>
    <hyperlink ref="I198" r:id="rId138"/>
    <hyperlink ref="I193" r:id="rId139"/>
    <hyperlink ref="I199" r:id="rId140"/>
    <hyperlink ref="I200" r:id="rId141"/>
    <hyperlink ref="I201" r:id="rId142"/>
    <hyperlink ref="I202" r:id="rId143"/>
    <hyperlink ref="I203" r:id="rId144"/>
    <hyperlink ref="I206" r:id="rId145"/>
    <hyperlink ref="I208" r:id="rId146"/>
    <hyperlink ref="I209" r:id="rId147"/>
    <hyperlink ref="I210" r:id="rId148"/>
    <hyperlink ref="I211" r:id="rId149"/>
    <hyperlink ref="I212" r:id="rId150"/>
    <hyperlink ref="I214" r:id="rId151"/>
    <hyperlink ref="I215" r:id="rId152"/>
    <hyperlink ref="I217" r:id="rId153"/>
    <hyperlink ref="I218" r:id="rId154"/>
    <hyperlink ref="I219" r:id="rId155"/>
    <hyperlink ref="I221" r:id="rId156"/>
    <hyperlink ref="I222" r:id="rId157"/>
    <hyperlink ref="I223" r:id="rId158"/>
    <hyperlink ref="I224" r:id="rId159"/>
    <hyperlink ref="I225" r:id="rId160"/>
    <hyperlink ref="I226" r:id="rId161"/>
    <hyperlink ref="I229" r:id="rId162"/>
    <hyperlink ref="I230" r:id="rId163"/>
    <hyperlink ref="I231" r:id="rId164"/>
    <hyperlink ref="I232" r:id="rId165"/>
    <hyperlink ref="I233" r:id="rId166"/>
    <hyperlink ref="I234" r:id="rId167"/>
    <hyperlink ref="I235" r:id="rId168"/>
    <hyperlink ref="I236" r:id="rId169"/>
    <hyperlink ref="I237" r:id="rId170"/>
    <hyperlink ref="I238" r:id="rId171"/>
    <hyperlink ref="I239" r:id="rId172"/>
    <hyperlink ref="I240" r:id="rId173"/>
    <hyperlink ref="I241" r:id="rId174"/>
    <hyperlink ref="I242" r:id="rId175"/>
    <hyperlink ref="I243" r:id="rId176"/>
    <hyperlink ref="I244" r:id="rId177"/>
    <hyperlink ref="I245" r:id="rId178"/>
    <hyperlink ref="I247" r:id="rId179"/>
    <hyperlink ref="I250" r:id="rId180"/>
    <hyperlink ref="I251" r:id="rId181"/>
    <hyperlink ref="I252" r:id="rId182"/>
    <hyperlink ref="I253" r:id="rId183"/>
    <hyperlink ref="I254" r:id="rId184"/>
    <hyperlink ref="I255" r:id="rId185"/>
    <hyperlink ref="I257" r:id="rId186"/>
    <hyperlink ref="I258" r:id="rId187"/>
    <hyperlink ref="I259" r:id="rId188"/>
    <hyperlink ref="I260" r:id="rId189"/>
    <hyperlink ref="I261" r:id="rId190"/>
    <hyperlink ref="I263" r:id="rId191"/>
    <hyperlink ref="I266" r:id="rId192"/>
    <hyperlink ref="I267" r:id="rId193"/>
    <hyperlink ref="I268" r:id="rId194"/>
    <hyperlink ref="I269" r:id="rId195"/>
    <hyperlink ref="I270" r:id="rId196"/>
    <hyperlink ref="I271" r:id="rId197"/>
    <hyperlink ref="I273" r:id="rId198"/>
    <hyperlink ref="I275" r:id="rId199"/>
    <hyperlink ref="I277" r:id="rId200"/>
    <hyperlink ref="I284" r:id="rId201"/>
    <hyperlink ref="I285" r:id="rId202"/>
    <hyperlink ref="I286" r:id="rId203"/>
    <hyperlink ref="I287" r:id="rId204"/>
    <hyperlink ref="I288" r:id="rId205"/>
    <hyperlink ref="I290" r:id="rId206"/>
    <hyperlink ref="I291" r:id="rId207"/>
    <hyperlink ref="I293" r:id="rId208"/>
    <hyperlink ref="I294" r:id="rId209"/>
    <hyperlink ref="I295" r:id="rId210"/>
    <hyperlink ref="I296" r:id="rId211"/>
    <hyperlink ref="I298" r:id="rId212"/>
    <hyperlink ref="I299" r:id="rId213"/>
    <hyperlink ref="I302" r:id="rId214"/>
    <hyperlink ref="I303" r:id="rId215"/>
    <hyperlink ref="I304" r:id="rId216"/>
    <hyperlink ref="I305" r:id="rId217"/>
    <hyperlink ref="I306" r:id="rId218"/>
    <hyperlink ref="I307" r:id="rId219"/>
    <hyperlink ref="I308" r:id="rId220"/>
    <hyperlink ref="I309" r:id="rId221"/>
    <hyperlink ref="I310" r:id="rId222"/>
    <hyperlink ref="I312" r:id="rId223"/>
    <hyperlink ref="I313" r:id="rId224" display="https://www.yelp.com/biz_redir?url=https%3A%2F%2Fallureindianbistro.com&amp;cachebuster=1684212811&amp;website_link_type=website&amp;src_bizid=YftFxf229RW7WJ3Py7QOkw&amp;s=1528f1f696df7591e294412cb0713bedce88098b7f0d284979553e78f4cee087"/>
    <hyperlink ref="I314" r:id="rId225"/>
    <hyperlink ref="I315" r:id="rId226"/>
    <hyperlink ref="I316" r:id="rId227"/>
    <hyperlink ref="I317" r:id="rId228"/>
    <hyperlink ref="I318" r:id="rId229"/>
    <hyperlink ref="I319" r:id="rId230"/>
    <hyperlink ref="I320" r:id="rId231"/>
    <hyperlink ref="I321" r:id="rId232"/>
    <hyperlink ref="I323" r:id="rId233"/>
    <hyperlink ref="I324" r:id="rId234"/>
    <hyperlink ref="I325" r:id="rId235"/>
    <hyperlink ref="I326" r:id="rId236"/>
    <hyperlink ref="I327" r:id="rId237"/>
    <hyperlink ref="I328" r:id="rId238"/>
    <hyperlink ref="I329" r:id="rId239"/>
    <hyperlink ref="I330" r:id="rId240"/>
    <hyperlink ref="I331" r:id="rId241"/>
    <hyperlink ref="I332" r:id="rId242"/>
    <hyperlink ref="I333" r:id="rId243"/>
    <hyperlink ref="I334" r:id="rId244"/>
    <hyperlink ref="I335" r:id="rId245"/>
    <hyperlink ref="I336" r:id="rId246"/>
    <hyperlink ref="I337" r:id="rId247"/>
    <hyperlink ref="I338" r:id="rId248"/>
    <hyperlink ref="I339" r:id="rId249"/>
    <hyperlink ref="I340" r:id="rId250"/>
    <hyperlink ref="I341" r:id="rId251"/>
    <hyperlink ref="I342" r:id="rId252"/>
    <hyperlink ref="I343" r:id="rId253"/>
    <hyperlink ref="I344" r:id="rId254"/>
    <hyperlink ref="I345" r:id="rId255"/>
    <hyperlink ref="I346" r:id="rId256"/>
    <hyperlink ref="I347" r:id="rId257"/>
    <hyperlink ref="I348" r:id="rId258"/>
    <hyperlink ref="I349" r:id="rId259"/>
    <hyperlink ref="I350" r:id="rId260"/>
    <hyperlink ref="I351" r:id="rId261"/>
    <hyperlink ref="I352" r:id="rId262"/>
    <hyperlink ref="I353" r:id="rId263"/>
    <hyperlink ref="I354" r:id="rId264"/>
    <hyperlink ref="I355" r:id="rId265"/>
    <hyperlink ref="I356" r:id="rId266"/>
    <hyperlink ref="I357" r:id="rId267"/>
    <hyperlink ref="I358" r:id="rId268"/>
    <hyperlink ref="I359" r:id="rId269"/>
    <hyperlink ref="I360" r:id="rId270"/>
    <hyperlink ref="I361" r:id="rId271"/>
    <hyperlink ref="I362" r:id="rId272"/>
    <hyperlink ref="I363" r:id="rId273"/>
    <hyperlink ref="I364" r:id="rId274"/>
    <hyperlink ref="I366" r:id="rId275"/>
    <hyperlink ref="I367" r:id="rId276"/>
    <hyperlink ref="I368" r:id="rId277"/>
    <hyperlink ref="I369" r:id="rId278"/>
    <hyperlink ref="I370" r:id="rId279"/>
    <hyperlink ref="I371" r:id="rId280"/>
    <hyperlink ref="I372" r:id="rId281"/>
    <hyperlink ref="I373" r:id="rId282"/>
    <hyperlink ref="I374" r:id="rId283"/>
    <hyperlink ref="I375" r:id="rId284"/>
    <hyperlink ref="I376" r:id="rId285"/>
    <hyperlink ref="I377" r:id="rId286"/>
    <hyperlink ref="I379" r:id="rId287"/>
    <hyperlink ref="I380" r:id="rId288"/>
    <hyperlink ref="I382" r:id="rId289"/>
    <hyperlink ref="I384" r:id="rId290"/>
    <hyperlink ref="I385" r:id="rId291"/>
    <hyperlink ref="I386" r:id="rId292"/>
    <hyperlink ref="I388" r:id="rId293"/>
    <hyperlink ref="I389" r:id="rId294"/>
    <hyperlink ref="I390" r:id="rId295"/>
    <hyperlink ref="I391" r:id="rId296"/>
    <hyperlink ref="I392" r:id="rId297"/>
    <hyperlink ref="I393" r:id="rId298"/>
    <hyperlink ref="I394" r:id="rId299"/>
    <hyperlink ref="I395" r:id="rId300"/>
    <hyperlink ref="I396" r:id="rId301"/>
    <hyperlink ref="I397" r:id="rId302"/>
    <hyperlink ref="I398" r:id="rId303"/>
    <hyperlink ref="I399" r:id="rId304"/>
    <hyperlink ref="I401" r:id="rId305"/>
    <hyperlink ref="I402" r:id="rId306"/>
    <hyperlink ref="I403" r:id="rId307"/>
    <hyperlink ref="I405" r:id="rId308"/>
    <hyperlink ref="I406" r:id="rId309"/>
    <hyperlink ref="I407" r:id="rId310"/>
    <hyperlink ref="I408" r:id="rId311"/>
    <hyperlink ref="I409" r:id="rId312"/>
    <hyperlink ref="I410" r:id="rId313"/>
    <hyperlink ref="I411" r:id="rId314"/>
    <hyperlink ref="I412" r:id="rId315"/>
    <hyperlink ref="I413" r:id="rId316"/>
    <hyperlink ref="I415" r:id="rId317"/>
    <hyperlink ref="I416" r:id="rId318"/>
    <hyperlink ref="I417" r:id="rId319"/>
    <hyperlink ref="I418" r:id="rId320"/>
  </hyperlinks>
  <pageMargins left="0.7" right="0.7" top="0.75" bottom="0.75" header="0.3" footer="0.3"/>
  <pageSetup orientation="portrait" r:id="rId321"/>
  <tableParts count="1">
    <tablePart r:id="rId32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Y502"/>
  <sheetViews>
    <sheetView workbookViewId="0">
      <pane ySplit="2" topLeftCell="A3" activePane="bottomLeft" state="frozen"/>
      <selection pane="bottomLeft" activeCell="B3" sqref="B3"/>
    </sheetView>
  </sheetViews>
  <sheetFormatPr defaultColWidth="8.85546875" defaultRowHeight="12.75" x14ac:dyDescent="0.25"/>
  <cols>
    <col min="1" max="1" width="8.85546875" style="33"/>
    <col min="2" max="2" width="6.5703125" style="33" bestFit="1" customWidth="1"/>
    <col min="3" max="10" width="7.140625" style="33" bestFit="1" customWidth="1"/>
    <col min="11" max="13" width="8.85546875" style="33"/>
    <col min="14" max="14" width="7.140625" style="33" bestFit="1" customWidth="1"/>
    <col min="15" max="15" width="5.28515625" style="33" bestFit="1" customWidth="1"/>
    <col min="16" max="16384" width="8.85546875" style="33"/>
  </cols>
  <sheetData>
    <row r="1" spans="2:25" x14ac:dyDescent="0.25">
      <c r="C1" s="34">
        <v>2</v>
      </c>
      <c r="D1" s="34">
        <v>3</v>
      </c>
      <c r="E1" s="34">
        <v>4</v>
      </c>
      <c r="F1" s="34">
        <v>5</v>
      </c>
      <c r="G1" s="34">
        <v>6</v>
      </c>
      <c r="H1" s="34">
        <v>7</v>
      </c>
      <c r="I1" s="34">
        <v>8</v>
      </c>
      <c r="J1" s="34">
        <v>9</v>
      </c>
      <c r="R1" s="34">
        <v>2</v>
      </c>
      <c r="S1" s="34">
        <v>3</v>
      </c>
      <c r="T1" s="34">
        <v>4</v>
      </c>
      <c r="U1" s="34">
        <v>5</v>
      </c>
      <c r="V1" s="34">
        <v>6</v>
      </c>
      <c r="W1" s="34">
        <v>7</v>
      </c>
      <c r="X1" s="34">
        <v>8</v>
      </c>
      <c r="Y1" s="34">
        <v>9</v>
      </c>
    </row>
    <row r="2" spans="2:25" x14ac:dyDescent="0.25">
      <c r="B2" s="33" t="s">
        <v>17</v>
      </c>
      <c r="C2" s="33">
        <f t="shared" ref="C2:J2" ca="1" si="0">COUNTIF(OFFSET(B2,1,1,COUNTA($B:$B)), TRUE)</f>
        <v>0</v>
      </c>
      <c r="D2" s="33">
        <f t="shared" ca="1" si="0"/>
        <v>0</v>
      </c>
      <c r="E2" s="33">
        <f t="shared" ca="1" si="0"/>
        <v>0</v>
      </c>
      <c r="F2" s="33">
        <f t="shared" ca="1" si="0"/>
        <v>0</v>
      </c>
      <c r="G2" s="33">
        <f t="shared" ca="1" si="0"/>
        <v>0</v>
      </c>
      <c r="H2" s="33">
        <f t="shared" ca="1" si="0"/>
        <v>0</v>
      </c>
      <c r="I2" s="33">
        <f t="shared" ca="1" si="0"/>
        <v>0</v>
      </c>
      <c r="J2" s="33">
        <f t="shared" ca="1" si="0"/>
        <v>0</v>
      </c>
      <c r="N2" s="33" t="s">
        <v>19</v>
      </c>
      <c r="O2" s="33" t="s">
        <v>20</v>
      </c>
      <c r="Q2" s="33" t="s">
        <v>17</v>
      </c>
      <c r="R2" s="33">
        <f ca="1">COUNTIF(OFFSET(Q2,1,1,COUNTA($Q:$Q)), TRUE)</f>
        <v>0</v>
      </c>
      <c r="S2" s="33">
        <f t="shared" ref="S2:Y2" ca="1" si="1">COUNTIF(OFFSET(R2,1,1,COUNTA($Q:$Q)), TRUE)</f>
        <v>0</v>
      </c>
      <c r="T2" s="33">
        <f t="shared" ca="1" si="1"/>
        <v>0</v>
      </c>
      <c r="U2" s="33">
        <f t="shared" ca="1" si="1"/>
        <v>0</v>
      </c>
      <c r="V2" s="33">
        <f t="shared" ca="1" si="1"/>
        <v>0</v>
      </c>
      <c r="W2" s="33">
        <f t="shared" ca="1" si="1"/>
        <v>0</v>
      </c>
      <c r="X2" s="33">
        <f t="shared" ca="1" si="1"/>
        <v>0</v>
      </c>
      <c r="Y2" s="33">
        <f t="shared" ca="1" si="1"/>
        <v>0</v>
      </c>
    </row>
    <row r="3" spans="2:25" x14ac:dyDescent="0.25">
      <c r="B3" s="33">
        <f>'Data Template'!A8</f>
        <v>0</v>
      </c>
      <c r="C3" s="33" t="b">
        <f>COUNTIF(Table1[Restaurant Name], $B3)=C$1</f>
        <v>0</v>
      </c>
      <c r="D3" s="33" t="b">
        <f>COUNTIF(Table1[Restaurant Name], $B3)=D$1</f>
        <v>0</v>
      </c>
      <c r="E3" s="33" t="b">
        <f>COUNTIF(Table1[Restaurant Name], $B3)=E$1</f>
        <v>0</v>
      </c>
      <c r="F3" s="33" t="b">
        <f>COUNTIF(Table1[Restaurant Name], $B3)=F$1</f>
        <v>0</v>
      </c>
      <c r="G3" s="33" t="b">
        <f>COUNTIF(Table1[Restaurant Name], $B3)=G$1</f>
        <v>0</v>
      </c>
      <c r="H3" s="33" t="b">
        <f>COUNTIF(Table1[Restaurant Name], $B3)=H$1</f>
        <v>0</v>
      </c>
      <c r="I3" s="33" t="b">
        <f>COUNTIF(Table1[Restaurant Name], $B3)=I$1</f>
        <v>0</v>
      </c>
      <c r="J3" s="33" t="b">
        <f>COUNTIF(Table1[Restaurant Name], $B3)=J$1</f>
        <v>0</v>
      </c>
      <c r="N3" s="35" t="s">
        <v>21</v>
      </c>
      <c r="O3" s="33" t="s">
        <v>24</v>
      </c>
      <c r="Q3" s="33">
        <f>'Data Template'!C8</f>
        <v>0</v>
      </c>
      <c r="R3" s="33" t="b">
        <f>COUNTIF(Table1[Phone], $Q3)=R$1</f>
        <v>0</v>
      </c>
      <c r="S3" s="33" t="b">
        <f>COUNTIF(Table1[Phone], $Q3)=S$1</f>
        <v>0</v>
      </c>
      <c r="T3" s="33" t="b">
        <f>COUNTIF(Table1[Phone], $Q3)=T$1</f>
        <v>0</v>
      </c>
      <c r="U3" s="33" t="b">
        <f>COUNTIF(Table1[Phone], $Q3)=U$1</f>
        <v>0</v>
      </c>
      <c r="V3" s="33" t="b">
        <f>COUNTIF(Table1[Phone], $Q3)=V$1</f>
        <v>0</v>
      </c>
      <c r="W3" s="33" t="b">
        <f>COUNTIF(Table1[Phone], $Q3)=W$1</f>
        <v>0</v>
      </c>
      <c r="X3" s="33" t="b">
        <f>COUNTIF(Table1[Phone], $Q3)=X$1</f>
        <v>0</v>
      </c>
      <c r="Y3" s="33" t="b">
        <f>COUNTIF(Table1[Phone], $Q3)=Y$1</f>
        <v>0</v>
      </c>
    </row>
    <row r="4" spans="2:25" x14ac:dyDescent="0.25">
      <c r="B4" s="33" t="e">
        <f t="array" ref="B4">INDEX(Table1[Restaurant Name], MATCH(0, COUNTIF($B$3:B3,Table1[Restaurant Name]), 0))</f>
        <v>#N/A</v>
      </c>
      <c r="C4" s="33" t="b">
        <f>COUNTIF(Table1[Restaurant Name], $B4)=C$1</f>
        <v>0</v>
      </c>
      <c r="D4" s="33" t="b">
        <f>COUNTIF(Table1[Restaurant Name], $B4)=D$1</f>
        <v>0</v>
      </c>
      <c r="E4" s="33" t="b">
        <f>COUNTIF(Table1[Restaurant Name], $B4)=E$1</f>
        <v>0</v>
      </c>
      <c r="F4" s="33" t="b">
        <f>COUNTIF(Table1[Restaurant Name], $B4)=F$1</f>
        <v>0</v>
      </c>
      <c r="G4" s="33" t="b">
        <f>COUNTIF(Table1[Restaurant Name], $B4)=G$1</f>
        <v>0</v>
      </c>
      <c r="H4" s="33" t="b">
        <f>COUNTIF(Table1[Restaurant Name], $B4)=H$1</f>
        <v>0</v>
      </c>
      <c r="I4" s="33" t="b">
        <f>COUNTIF(Table1[Restaurant Name], $B4)=I$1</f>
        <v>0</v>
      </c>
      <c r="J4" s="33" t="b">
        <f>COUNTIF(Table1[Restaurant Name], $B4)=J$1</f>
        <v>0</v>
      </c>
      <c r="N4" s="35" t="s">
        <v>22</v>
      </c>
      <c r="O4" s="33" t="s">
        <v>25</v>
      </c>
      <c r="Q4" s="33" t="e">
        <f t="array" ref="Q4">INDEX(Table1[Phone], MATCH(0, COUNTIF($Q$3:Q3,Table1[Phone]), 0))</f>
        <v>#N/A</v>
      </c>
      <c r="R4" s="33" t="b">
        <f>COUNTIF(Table1[Phone], $Q4)=R$1</f>
        <v>0</v>
      </c>
      <c r="S4" s="33" t="b">
        <f>COUNTIF(Table1[Phone], $Q4)=S$1</f>
        <v>0</v>
      </c>
      <c r="T4" s="33" t="b">
        <f>COUNTIF(Table1[Phone], $Q4)=T$1</f>
        <v>0</v>
      </c>
      <c r="U4" s="33" t="b">
        <f>COUNTIF(Table1[Phone], $Q4)=U$1</f>
        <v>0</v>
      </c>
      <c r="V4" s="33" t="b">
        <f>COUNTIF(Table1[Phone], $Q4)=V$1</f>
        <v>0</v>
      </c>
      <c r="W4" s="33" t="b">
        <f>COUNTIF(Table1[Phone], $Q4)=W$1</f>
        <v>0</v>
      </c>
      <c r="X4" s="33" t="b">
        <f>COUNTIF(Table1[Phone], $Q4)=X$1</f>
        <v>0</v>
      </c>
      <c r="Y4" s="33" t="b">
        <f>COUNTIF(Table1[Phone], $Q4)=Y$1</f>
        <v>0</v>
      </c>
    </row>
    <row r="5" spans="2:25" x14ac:dyDescent="0.25">
      <c r="B5" s="33" t="e">
        <f t="array" ref="B5">INDEX(Table1[Restaurant Name], MATCH(0, COUNTIF($B$3:B4,Table1[Restaurant Name]), 0))</f>
        <v>#N/A</v>
      </c>
      <c r="C5" s="33" t="b">
        <f>COUNTIF(Table1[Restaurant Name], $B5)=C$1</f>
        <v>0</v>
      </c>
      <c r="D5" s="33" t="b">
        <f>COUNTIF(Table1[Restaurant Name], $B5)=D$1</f>
        <v>0</v>
      </c>
      <c r="E5" s="33" t="b">
        <f>COUNTIF(Table1[Restaurant Name], $B5)=E$1</f>
        <v>0</v>
      </c>
      <c r="F5" s="33" t="b">
        <f>COUNTIF(Table1[Restaurant Name], $B5)=F$1</f>
        <v>0</v>
      </c>
      <c r="G5" s="33" t="b">
        <f>COUNTIF(Table1[Restaurant Name], $B5)=G$1</f>
        <v>0</v>
      </c>
      <c r="H5" s="33" t="b">
        <f>COUNTIF(Table1[Restaurant Name], $B5)=H$1</f>
        <v>0</v>
      </c>
      <c r="I5" s="33" t="b">
        <f>COUNTIF(Table1[Restaurant Name], $B5)=I$1</f>
        <v>0</v>
      </c>
      <c r="J5" s="33" t="b">
        <f>COUNTIF(Table1[Restaurant Name], $B5)=J$1</f>
        <v>0</v>
      </c>
      <c r="N5" s="33" t="s">
        <v>23</v>
      </c>
      <c r="O5" s="33" t="s">
        <v>26</v>
      </c>
      <c r="Q5" s="33" t="e">
        <f t="array" ref="Q5">INDEX(Table1[Phone], MATCH(0, COUNTIF($Q$3:Q4,Table1[Phone]), 0))</f>
        <v>#N/A</v>
      </c>
      <c r="R5" s="33" t="b">
        <f>COUNTIF(Table1[Phone], $Q5)=R$1</f>
        <v>0</v>
      </c>
      <c r="S5" s="33" t="b">
        <f>COUNTIF(Table1[Phone], $Q5)=S$1</f>
        <v>0</v>
      </c>
      <c r="T5" s="33" t="b">
        <f>COUNTIF(Table1[Phone], $Q5)=T$1</f>
        <v>0</v>
      </c>
      <c r="U5" s="33" t="b">
        <f>COUNTIF(Table1[Phone], $Q5)=U$1</f>
        <v>0</v>
      </c>
      <c r="V5" s="33" t="b">
        <f>COUNTIF(Table1[Phone], $Q5)=V$1</f>
        <v>0</v>
      </c>
      <c r="W5" s="33" t="b">
        <f>COUNTIF(Table1[Phone], $Q5)=W$1</f>
        <v>0</v>
      </c>
      <c r="X5" s="33" t="b">
        <f>COUNTIF(Table1[Phone], $Q5)=X$1</f>
        <v>0</v>
      </c>
      <c r="Y5" s="33" t="b">
        <f>COUNTIF(Table1[Phone], $Q5)=Y$1</f>
        <v>0</v>
      </c>
    </row>
    <row r="6" spans="2:25" x14ac:dyDescent="0.25">
      <c r="B6" s="33" t="e">
        <f t="array" ref="B6">INDEX(Table1[Restaurant Name], MATCH(0, COUNTIF($B$3:B5,Table1[Restaurant Name]), 0))</f>
        <v>#N/A</v>
      </c>
      <c r="C6" s="33" t="b">
        <f>COUNTIF(Table1[Restaurant Name], $B6)=C$1</f>
        <v>0</v>
      </c>
      <c r="D6" s="33" t="b">
        <f>COUNTIF(Table1[Restaurant Name], $B6)=D$1</f>
        <v>0</v>
      </c>
      <c r="E6" s="33" t="b">
        <f>COUNTIF(Table1[Restaurant Name], $B6)=E$1</f>
        <v>0</v>
      </c>
      <c r="F6" s="33" t="b">
        <f>COUNTIF(Table1[Restaurant Name], $B6)=F$1</f>
        <v>0</v>
      </c>
      <c r="G6" s="33" t="b">
        <f>COUNTIF(Table1[Restaurant Name], $B6)=G$1</f>
        <v>0</v>
      </c>
      <c r="H6" s="33" t="b">
        <f>COUNTIF(Table1[Restaurant Name], $B6)=H$1</f>
        <v>0</v>
      </c>
      <c r="I6" s="33" t="b">
        <f>COUNTIF(Table1[Restaurant Name], $B6)=I$1</f>
        <v>0</v>
      </c>
      <c r="J6" s="33" t="b">
        <f>COUNTIF(Table1[Restaurant Name], $B6)=J$1</f>
        <v>0</v>
      </c>
      <c r="O6" s="33" t="s">
        <v>27</v>
      </c>
      <c r="Q6" s="33" t="e">
        <f t="array" ref="Q6">INDEX(Table1[Phone], MATCH(0, COUNTIF($Q$3:Q5,Table1[Phone]), 0))</f>
        <v>#N/A</v>
      </c>
      <c r="R6" s="33" t="b">
        <f>COUNTIF(Table1[Phone], $Q6)=R$1</f>
        <v>0</v>
      </c>
      <c r="S6" s="33" t="b">
        <f>COUNTIF(Table1[Phone], $Q6)=S$1</f>
        <v>0</v>
      </c>
      <c r="T6" s="33" t="b">
        <f>COUNTIF(Table1[Phone], $Q6)=T$1</f>
        <v>0</v>
      </c>
      <c r="U6" s="33" t="b">
        <f>COUNTIF(Table1[Phone], $Q6)=U$1</f>
        <v>0</v>
      </c>
      <c r="V6" s="33" t="b">
        <f>COUNTIF(Table1[Phone], $Q6)=V$1</f>
        <v>0</v>
      </c>
      <c r="W6" s="33" t="b">
        <f>COUNTIF(Table1[Phone], $Q6)=W$1</f>
        <v>0</v>
      </c>
      <c r="X6" s="33" t="b">
        <f>COUNTIF(Table1[Phone], $Q6)=X$1</f>
        <v>0</v>
      </c>
      <c r="Y6" s="33" t="b">
        <f>COUNTIF(Table1[Phone], $Q6)=Y$1</f>
        <v>0</v>
      </c>
    </row>
    <row r="7" spans="2:25" x14ac:dyDescent="0.25">
      <c r="B7" s="33" t="e">
        <f t="array" ref="B7">INDEX(Table1[Restaurant Name], MATCH(0, COUNTIF($B$3:B6,Table1[Restaurant Name]), 0))</f>
        <v>#N/A</v>
      </c>
      <c r="C7" s="33" t="b">
        <f>COUNTIF(Table1[Restaurant Name], $B7)=C$1</f>
        <v>0</v>
      </c>
      <c r="D7" s="33" t="b">
        <f>COUNTIF(Table1[Restaurant Name], $B7)=D$1</f>
        <v>0</v>
      </c>
      <c r="E7" s="33" t="b">
        <f>COUNTIF(Table1[Restaurant Name], $B7)=E$1</f>
        <v>0</v>
      </c>
      <c r="F7" s="33" t="b">
        <f>COUNTIF(Table1[Restaurant Name], $B7)=F$1</f>
        <v>0</v>
      </c>
      <c r="G7" s="33" t="b">
        <f>COUNTIF(Table1[Restaurant Name], $B7)=G$1</f>
        <v>0</v>
      </c>
      <c r="H7" s="33" t="b">
        <f>COUNTIF(Table1[Restaurant Name], $B7)=H$1</f>
        <v>0</v>
      </c>
      <c r="I7" s="33" t="b">
        <f>COUNTIF(Table1[Restaurant Name], $B7)=I$1</f>
        <v>0</v>
      </c>
      <c r="J7" s="33" t="b">
        <f>COUNTIF(Table1[Restaurant Name], $B7)=J$1</f>
        <v>0</v>
      </c>
      <c r="O7" s="33" t="s">
        <v>28</v>
      </c>
      <c r="Q7" s="33" t="e">
        <f t="array" ref="Q7">INDEX(Table1[Phone], MATCH(0, COUNTIF($Q$3:Q6,Table1[Phone]), 0))</f>
        <v>#N/A</v>
      </c>
      <c r="R7" s="33" t="b">
        <f>COUNTIF(Table1[Phone], $Q7)=R$1</f>
        <v>0</v>
      </c>
      <c r="S7" s="33" t="b">
        <f>COUNTIF(Table1[Phone], $Q7)=S$1</f>
        <v>0</v>
      </c>
      <c r="T7" s="33" t="b">
        <f>COUNTIF(Table1[Phone], $Q7)=T$1</f>
        <v>0</v>
      </c>
      <c r="U7" s="33" t="b">
        <f>COUNTIF(Table1[Phone], $Q7)=U$1</f>
        <v>0</v>
      </c>
      <c r="V7" s="33" t="b">
        <f>COUNTIF(Table1[Phone], $Q7)=V$1</f>
        <v>0</v>
      </c>
      <c r="W7" s="33" t="b">
        <f>COUNTIF(Table1[Phone], $Q7)=W$1</f>
        <v>0</v>
      </c>
      <c r="X7" s="33" t="b">
        <f>COUNTIF(Table1[Phone], $Q7)=X$1</f>
        <v>0</v>
      </c>
      <c r="Y7" s="33" t="b">
        <f>COUNTIF(Table1[Phone], $Q7)=Y$1</f>
        <v>0</v>
      </c>
    </row>
    <row r="8" spans="2:25" x14ac:dyDescent="0.25">
      <c r="B8" s="33" t="e">
        <f t="array" ref="B8">INDEX(Table1[Restaurant Name], MATCH(0, COUNTIF($B$3:B7,Table1[Restaurant Name]), 0))</f>
        <v>#N/A</v>
      </c>
      <c r="C8" s="33" t="b">
        <f>COUNTIF(Table1[Restaurant Name], $B8)=C$1</f>
        <v>0</v>
      </c>
      <c r="D8" s="33" t="b">
        <f>COUNTIF(Table1[Restaurant Name], $B8)=D$1</f>
        <v>0</v>
      </c>
      <c r="E8" s="33" t="b">
        <f>COUNTIF(Table1[Restaurant Name], $B8)=E$1</f>
        <v>0</v>
      </c>
      <c r="F8" s="33" t="b">
        <f>COUNTIF(Table1[Restaurant Name], $B8)=F$1</f>
        <v>0</v>
      </c>
      <c r="G8" s="33" t="b">
        <f>COUNTIF(Table1[Restaurant Name], $B8)=G$1</f>
        <v>0</v>
      </c>
      <c r="H8" s="33" t="b">
        <f>COUNTIF(Table1[Restaurant Name], $B8)=H$1</f>
        <v>0</v>
      </c>
      <c r="I8" s="33" t="b">
        <f>COUNTIF(Table1[Restaurant Name], $B8)=I$1</f>
        <v>0</v>
      </c>
      <c r="J8" s="33" t="b">
        <f>COUNTIF(Table1[Restaurant Name], $B8)=J$1</f>
        <v>0</v>
      </c>
      <c r="O8" s="33" t="s">
        <v>29</v>
      </c>
      <c r="Q8" s="33" t="e">
        <f t="array" ref="Q8">INDEX(Table1[Phone], MATCH(0, COUNTIF($Q$3:Q7,Table1[Phone]), 0))</f>
        <v>#N/A</v>
      </c>
      <c r="R8" s="33" t="b">
        <f>COUNTIF(Table1[Phone], $Q8)=R$1</f>
        <v>0</v>
      </c>
      <c r="S8" s="33" t="b">
        <f>COUNTIF(Table1[Phone], $Q8)=S$1</f>
        <v>0</v>
      </c>
      <c r="T8" s="33" t="b">
        <f>COUNTIF(Table1[Phone], $Q8)=T$1</f>
        <v>0</v>
      </c>
      <c r="U8" s="33" t="b">
        <f>COUNTIF(Table1[Phone], $Q8)=U$1</f>
        <v>0</v>
      </c>
      <c r="V8" s="33" t="b">
        <f>COUNTIF(Table1[Phone], $Q8)=V$1</f>
        <v>0</v>
      </c>
      <c r="W8" s="33" t="b">
        <f>COUNTIF(Table1[Phone], $Q8)=W$1</f>
        <v>0</v>
      </c>
      <c r="X8" s="33" t="b">
        <f>COUNTIF(Table1[Phone], $Q8)=X$1</f>
        <v>0</v>
      </c>
      <c r="Y8" s="33" t="b">
        <f>COUNTIF(Table1[Phone], $Q8)=Y$1</f>
        <v>0</v>
      </c>
    </row>
    <row r="9" spans="2:25" x14ac:dyDescent="0.25">
      <c r="B9" s="33" t="e">
        <f t="array" ref="B9">INDEX(Table1[Restaurant Name], MATCH(0, COUNTIF($B$3:B8,Table1[Restaurant Name]), 0))</f>
        <v>#N/A</v>
      </c>
      <c r="C9" s="33" t="b">
        <f>COUNTIF(Table1[Restaurant Name], $B9)=C$1</f>
        <v>0</v>
      </c>
      <c r="D9" s="33" t="b">
        <f>COUNTIF(Table1[Restaurant Name], $B9)=D$1</f>
        <v>0</v>
      </c>
      <c r="E9" s="33" t="b">
        <f>COUNTIF(Table1[Restaurant Name], $B9)=E$1</f>
        <v>0</v>
      </c>
      <c r="F9" s="33" t="b">
        <f>COUNTIF(Table1[Restaurant Name], $B9)=F$1</f>
        <v>0</v>
      </c>
      <c r="G9" s="33" t="b">
        <f>COUNTIF(Table1[Restaurant Name], $B9)=G$1</f>
        <v>0</v>
      </c>
      <c r="H9" s="33" t="b">
        <f>COUNTIF(Table1[Restaurant Name], $B9)=H$1</f>
        <v>0</v>
      </c>
      <c r="I9" s="33" t="b">
        <f>COUNTIF(Table1[Restaurant Name], $B9)=I$1</f>
        <v>0</v>
      </c>
      <c r="J9" s="33" t="b">
        <f>COUNTIF(Table1[Restaurant Name], $B9)=J$1</f>
        <v>0</v>
      </c>
      <c r="O9" s="33" t="s">
        <v>30</v>
      </c>
      <c r="Q9" s="33" t="e">
        <f t="array" ref="Q9">INDEX(Table1[Phone], MATCH(0, COUNTIF($Q$3:Q8,Table1[Phone]), 0))</f>
        <v>#N/A</v>
      </c>
      <c r="R9" s="33" t="b">
        <f>COUNTIF(Table1[Phone], $Q9)=R$1</f>
        <v>0</v>
      </c>
      <c r="S9" s="33" t="b">
        <f>COUNTIF(Table1[Phone], $Q9)=S$1</f>
        <v>0</v>
      </c>
      <c r="T9" s="33" t="b">
        <f>COUNTIF(Table1[Phone], $Q9)=T$1</f>
        <v>0</v>
      </c>
      <c r="U9" s="33" t="b">
        <f>COUNTIF(Table1[Phone], $Q9)=U$1</f>
        <v>0</v>
      </c>
      <c r="V9" s="33" t="b">
        <f>COUNTIF(Table1[Phone], $Q9)=V$1</f>
        <v>0</v>
      </c>
      <c r="W9" s="33" t="b">
        <f>COUNTIF(Table1[Phone], $Q9)=W$1</f>
        <v>0</v>
      </c>
      <c r="X9" s="33" t="b">
        <f>COUNTIF(Table1[Phone], $Q9)=X$1</f>
        <v>0</v>
      </c>
      <c r="Y9" s="33" t="b">
        <f>COUNTIF(Table1[Phone], $Q9)=Y$1</f>
        <v>0</v>
      </c>
    </row>
    <row r="10" spans="2:25" x14ac:dyDescent="0.25">
      <c r="B10" s="33" t="e">
        <f t="array" ref="B10">INDEX(Table1[Restaurant Name], MATCH(0, COUNTIF($B$3:B9,Table1[Restaurant Name]), 0))</f>
        <v>#N/A</v>
      </c>
      <c r="C10" s="33" t="b">
        <f>COUNTIF(Table1[Restaurant Name], $B10)=C$1</f>
        <v>0</v>
      </c>
      <c r="D10" s="33" t="b">
        <f>COUNTIF(Table1[Restaurant Name], $B10)=D$1</f>
        <v>0</v>
      </c>
      <c r="E10" s="33" t="b">
        <f>COUNTIF(Table1[Restaurant Name], $B10)=E$1</f>
        <v>0</v>
      </c>
      <c r="F10" s="33" t="b">
        <f>COUNTIF(Table1[Restaurant Name], $B10)=F$1</f>
        <v>0</v>
      </c>
      <c r="G10" s="33" t="b">
        <f>COUNTIF(Table1[Restaurant Name], $B10)=G$1</f>
        <v>0</v>
      </c>
      <c r="H10" s="33" t="b">
        <f>COUNTIF(Table1[Restaurant Name], $B10)=H$1</f>
        <v>0</v>
      </c>
      <c r="I10" s="33" t="b">
        <f>COUNTIF(Table1[Restaurant Name], $B10)=I$1</f>
        <v>0</v>
      </c>
      <c r="J10" s="33" t="b">
        <f>COUNTIF(Table1[Restaurant Name], $B10)=J$1</f>
        <v>0</v>
      </c>
      <c r="O10" s="33" t="s">
        <v>31</v>
      </c>
      <c r="Q10" s="33" t="e">
        <f t="array" ref="Q10">INDEX(Table1[Phone], MATCH(0, COUNTIF($Q$3:Q9,Table1[Phone]), 0))</f>
        <v>#N/A</v>
      </c>
      <c r="R10" s="33" t="b">
        <f>COUNTIF(Table1[Phone], $Q10)=R$1</f>
        <v>0</v>
      </c>
      <c r="S10" s="33" t="b">
        <f>COUNTIF(Table1[Phone], $Q10)=S$1</f>
        <v>0</v>
      </c>
      <c r="T10" s="33" t="b">
        <f>COUNTIF(Table1[Phone], $Q10)=T$1</f>
        <v>0</v>
      </c>
      <c r="U10" s="33" t="b">
        <f>COUNTIF(Table1[Phone], $Q10)=U$1</f>
        <v>0</v>
      </c>
      <c r="V10" s="33" t="b">
        <f>COUNTIF(Table1[Phone], $Q10)=V$1</f>
        <v>0</v>
      </c>
      <c r="W10" s="33" t="b">
        <f>COUNTIF(Table1[Phone], $Q10)=W$1</f>
        <v>0</v>
      </c>
      <c r="X10" s="33" t="b">
        <f>COUNTIF(Table1[Phone], $Q10)=X$1</f>
        <v>0</v>
      </c>
      <c r="Y10" s="33" t="b">
        <f>COUNTIF(Table1[Phone], $Q10)=Y$1</f>
        <v>0</v>
      </c>
    </row>
    <row r="11" spans="2:25" x14ac:dyDescent="0.25">
      <c r="B11" s="33" t="e">
        <f t="array" ref="B11">INDEX(Table1[Restaurant Name], MATCH(0, COUNTIF($B$3:B10,Table1[Restaurant Name]), 0))</f>
        <v>#N/A</v>
      </c>
      <c r="C11" s="33" t="b">
        <f>COUNTIF(Table1[Restaurant Name], $B11)=C$1</f>
        <v>0</v>
      </c>
      <c r="D11" s="33" t="b">
        <f>COUNTIF(Table1[Restaurant Name], $B11)=D$1</f>
        <v>0</v>
      </c>
      <c r="E11" s="33" t="b">
        <f>COUNTIF(Table1[Restaurant Name], $B11)=E$1</f>
        <v>0</v>
      </c>
      <c r="F11" s="33" t="b">
        <f>COUNTIF(Table1[Restaurant Name], $B11)=F$1</f>
        <v>0</v>
      </c>
      <c r="G11" s="33" t="b">
        <f>COUNTIF(Table1[Restaurant Name], $B11)=G$1</f>
        <v>0</v>
      </c>
      <c r="H11" s="33" t="b">
        <f>COUNTIF(Table1[Restaurant Name], $B11)=H$1</f>
        <v>0</v>
      </c>
      <c r="I11" s="33" t="b">
        <f>COUNTIF(Table1[Restaurant Name], $B11)=I$1</f>
        <v>0</v>
      </c>
      <c r="J11" s="33" t="b">
        <f>COUNTIF(Table1[Restaurant Name], $B11)=J$1</f>
        <v>0</v>
      </c>
      <c r="Q11" s="33" t="e">
        <f t="array" ref="Q11">INDEX(Table1[Phone], MATCH(0, COUNTIF($Q$3:Q10,Table1[Phone]), 0))</f>
        <v>#N/A</v>
      </c>
      <c r="R11" s="33" t="b">
        <f>COUNTIF(Table1[Phone], $Q11)=R$1</f>
        <v>0</v>
      </c>
      <c r="S11" s="33" t="b">
        <f>COUNTIF(Table1[Phone], $Q11)=S$1</f>
        <v>0</v>
      </c>
      <c r="T11" s="33" t="b">
        <f>COUNTIF(Table1[Phone], $Q11)=T$1</f>
        <v>0</v>
      </c>
      <c r="U11" s="33" t="b">
        <f>COUNTIF(Table1[Phone], $Q11)=U$1</f>
        <v>0</v>
      </c>
      <c r="V11" s="33" t="b">
        <f>COUNTIF(Table1[Phone], $Q11)=V$1</f>
        <v>0</v>
      </c>
      <c r="W11" s="33" t="b">
        <f>COUNTIF(Table1[Phone], $Q11)=W$1</f>
        <v>0</v>
      </c>
      <c r="X11" s="33" t="b">
        <f>COUNTIF(Table1[Phone], $Q11)=X$1</f>
        <v>0</v>
      </c>
      <c r="Y11" s="33" t="b">
        <f>COUNTIF(Table1[Phone], $Q11)=Y$1</f>
        <v>0</v>
      </c>
    </row>
    <row r="12" spans="2:25" x14ac:dyDescent="0.25">
      <c r="B12" s="33" t="e">
        <f t="array" ref="B12">INDEX(Table1[Restaurant Name], MATCH(0, COUNTIF($B$3:B11,Table1[Restaurant Name]), 0))</f>
        <v>#N/A</v>
      </c>
      <c r="C12" s="33" t="b">
        <f>COUNTIF(Table1[Restaurant Name], $B12)=C$1</f>
        <v>0</v>
      </c>
      <c r="D12" s="33" t="b">
        <f>COUNTIF(Table1[Restaurant Name], $B12)=D$1</f>
        <v>0</v>
      </c>
      <c r="E12" s="33" t="b">
        <f>COUNTIF(Table1[Restaurant Name], $B12)=E$1</f>
        <v>0</v>
      </c>
      <c r="F12" s="33" t="b">
        <f>COUNTIF(Table1[Restaurant Name], $B12)=F$1</f>
        <v>0</v>
      </c>
      <c r="G12" s="33" t="b">
        <f>COUNTIF(Table1[Restaurant Name], $B12)=G$1</f>
        <v>0</v>
      </c>
      <c r="H12" s="33" t="b">
        <f>COUNTIF(Table1[Restaurant Name], $B12)=H$1</f>
        <v>0</v>
      </c>
      <c r="I12" s="33" t="b">
        <f>COUNTIF(Table1[Restaurant Name], $B12)=I$1</f>
        <v>0</v>
      </c>
      <c r="J12" s="33" t="b">
        <f>COUNTIF(Table1[Restaurant Name], $B12)=J$1</f>
        <v>0</v>
      </c>
      <c r="Q12" s="33" t="e">
        <f t="array" ref="Q12">INDEX(Table1[Phone], MATCH(0, COUNTIF($Q$3:Q11,Table1[Phone]), 0))</f>
        <v>#N/A</v>
      </c>
      <c r="R12" s="33" t="b">
        <f>COUNTIF(Table1[Phone], $Q12)=R$1</f>
        <v>0</v>
      </c>
      <c r="S12" s="33" t="b">
        <f>COUNTIF(Table1[Phone], $Q12)=S$1</f>
        <v>0</v>
      </c>
      <c r="T12" s="33" t="b">
        <f>COUNTIF(Table1[Phone], $Q12)=T$1</f>
        <v>0</v>
      </c>
      <c r="U12" s="33" t="b">
        <f>COUNTIF(Table1[Phone], $Q12)=U$1</f>
        <v>0</v>
      </c>
      <c r="V12" s="33" t="b">
        <f>COUNTIF(Table1[Phone], $Q12)=V$1</f>
        <v>0</v>
      </c>
      <c r="W12" s="33" t="b">
        <f>COUNTIF(Table1[Phone], $Q12)=W$1</f>
        <v>0</v>
      </c>
      <c r="X12" s="33" t="b">
        <f>COUNTIF(Table1[Phone], $Q12)=X$1</f>
        <v>0</v>
      </c>
      <c r="Y12" s="33" t="b">
        <f>COUNTIF(Table1[Phone], $Q12)=Y$1</f>
        <v>0</v>
      </c>
    </row>
    <row r="13" spans="2:25" x14ac:dyDescent="0.25">
      <c r="B13" s="33" t="e">
        <f t="array" ref="B13">INDEX(Table1[Restaurant Name], MATCH(0, COUNTIF($B$3:B12,Table1[Restaurant Name]), 0))</f>
        <v>#N/A</v>
      </c>
      <c r="C13" s="33" t="b">
        <f>COUNTIF(Table1[Restaurant Name], $B13)=C$1</f>
        <v>0</v>
      </c>
      <c r="D13" s="33" t="b">
        <f>COUNTIF(Table1[Restaurant Name], $B13)=D$1</f>
        <v>0</v>
      </c>
      <c r="E13" s="33" t="b">
        <f>COUNTIF(Table1[Restaurant Name], $B13)=E$1</f>
        <v>0</v>
      </c>
      <c r="F13" s="33" t="b">
        <f>COUNTIF(Table1[Restaurant Name], $B13)=F$1</f>
        <v>0</v>
      </c>
      <c r="G13" s="33" t="b">
        <f>COUNTIF(Table1[Restaurant Name], $B13)=G$1</f>
        <v>0</v>
      </c>
      <c r="H13" s="33" t="b">
        <f>COUNTIF(Table1[Restaurant Name], $B13)=H$1</f>
        <v>0</v>
      </c>
      <c r="I13" s="33" t="b">
        <f>COUNTIF(Table1[Restaurant Name], $B13)=I$1</f>
        <v>0</v>
      </c>
      <c r="J13" s="33" t="b">
        <f>COUNTIF(Table1[Restaurant Name], $B13)=J$1</f>
        <v>0</v>
      </c>
      <c r="Q13" s="33" t="e">
        <f t="array" ref="Q13">INDEX(Table1[Phone], MATCH(0, COUNTIF($Q$3:Q12,Table1[Phone]), 0))</f>
        <v>#N/A</v>
      </c>
      <c r="R13" s="33" t="b">
        <f>COUNTIF(Table1[Phone], $Q13)=R$1</f>
        <v>0</v>
      </c>
      <c r="S13" s="33" t="b">
        <f>COUNTIF(Table1[Phone], $Q13)=S$1</f>
        <v>0</v>
      </c>
      <c r="T13" s="33" t="b">
        <f>COUNTIF(Table1[Phone], $Q13)=T$1</f>
        <v>0</v>
      </c>
      <c r="U13" s="33" t="b">
        <f>COUNTIF(Table1[Phone], $Q13)=U$1</f>
        <v>0</v>
      </c>
      <c r="V13" s="33" t="b">
        <f>COUNTIF(Table1[Phone], $Q13)=V$1</f>
        <v>0</v>
      </c>
      <c r="W13" s="33" t="b">
        <f>COUNTIF(Table1[Phone], $Q13)=W$1</f>
        <v>0</v>
      </c>
      <c r="X13" s="33" t="b">
        <f>COUNTIF(Table1[Phone], $Q13)=X$1</f>
        <v>0</v>
      </c>
      <c r="Y13" s="33" t="b">
        <f>COUNTIF(Table1[Phone], $Q13)=Y$1</f>
        <v>0</v>
      </c>
    </row>
    <row r="14" spans="2:25" x14ac:dyDescent="0.25">
      <c r="B14" s="33" t="e">
        <f t="array" ref="B14">INDEX(Table1[Restaurant Name], MATCH(0, COUNTIF($B$3:B13,Table1[Restaurant Name]), 0))</f>
        <v>#N/A</v>
      </c>
      <c r="C14" s="33" t="b">
        <f>COUNTIF(Table1[Restaurant Name], $B14)=C$1</f>
        <v>0</v>
      </c>
      <c r="D14" s="33" t="b">
        <f>COUNTIF(Table1[Restaurant Name], $B14)=D$1</f>
        <v>0</v>
      </c>
      <c r="E14" s="33" t="b">
        <f>COUNTIF(Table1[Restaurant Name], $B14)=E$1</f>
        <v>0</v>
      </c>
      <c r="F14" s="33" t="b">
        <f>COUNTIF(Table1[Restaurant Name], $B14)=F$1</f>
        <v>0</v>
      </c>
      <c r="G14" s="33" t="b">
        <f>COUNTIF(Table1[Restaurant Name], $B14)=G$1</f>
        <v>0</v>
      </c>
      <c r="H14" s="33" t="b">
        <f>COUNTIF(Table1[Restaurant Name], $B14)=H$1</f>
        <v>0</v>
      </c>
      <c r="I14" s="33" t="b">
        <f>COUNTIF(Table1[Restaurant Name], $B14)=I$1</f>
        <v>0</v>
      </c>
      <c r="J14" s="33" t="b">
        <f>COUNTIF(Table1[Restaurant Name], $B14)=J$1</f>
        <v>0</v>
      </c>
      <c r="Q14" s="33" t="e">
        <f t="array" ref="Q14">INDEX(Table1[Phone], MATCH(0, COUNTIF($Q$3:Q13,Table1[Phone]), 0))</f>
        <v>#N/A</v>
      </c>
      <c r="R14" s="33" t="b">
        <f>COUNTIF(Table1[Phone], $Q14)=R$1</f>
        <v>0</v>
      </c>
      <c r="S14" s="33" t="b">
        <f>COUNTIF(Table1[Phone], $Q14)=S$1</f>
        <v>0</v>
      </c>
      <c r="T14" s="33" t="b">
        <f>COUNTIF(Table1[Phone], $Q14)=T$1</f>
        <v>0</v>
      </c>
      <c r="U14" s="33" t="b">
        <f>COUNTIF(Table1[Phone], $Q14)=U$1</f>
        <v>0</v>
      </c>
      <c r="V14" s="33" t="b">
        <f>COUNTIF(Table1[Phone], $Q14)=V$1</f>
        <v>0</v>
      </c>
      <c r="W14" s="33" t="b">
        <f>COUNTIF(Table1[Phone], $Q14)=W$1</f>
        <v>0</v>
      </c>
      <c r="X14" s="33" t="b">
        <f>COUNTIF(Table1[Phone], $Q14)=X$1</f>
        <v>0</v>
      </c>
      <c r="Y14" s="33" t="b">
        <f>COUNTIF(Table1[Phone], $Q14)=Y$1</f>
        <v>0</v>
      </c>
    </row>
    <row r="15" spans="2:25" x14ac:dyDescent="0.25">
      <c r="B15" s="33" t="e">
        <f t="array" ref="B15">INDEX(Table1[Restaurant Name], MATCH(0, COUNTIF($B$3:B14,Table1[Restaurant Name]), 0))</f>
        <v>#N/A</v>
      </c>
      <c r="C15" s="33" t="b">
        <f>COUNTIF(Table1[Restaurant Name], $B15)=C$1</f>
        <v>0</v>
      </c>
      <c r="D15" s="33" t="b">
        <f>COUNTIF(Table1[Restaurant Name], $B15)=D$1</f>
        <v>0</v>
      </c>
      <c r="E15" s="33" t="b">
        <f>COUNTIF(Table1[Restaurant Name], $B15)=E$1</f>
        <v>0</v>
      </c>
      <c r="F15" s="33" t="b">
        <f>COUNTIF(Table1[Restaurant Name], $B15)=F$1</f>
        <v>0</v>
      </c>
      <c r="G15" s="33" t="b">
        <f>COUNTIF(Table1[Restaurant Name], $B15)=G$1</f>
        <v>0</v>
      </c>
      <c r="H15" s="33" t="b">
        <f>COUNTIF(Table1[Restaurant Name], $B15)=H$1</f>
        <v>0</v>
      </c>
      <c r="I15" s="33" t="b">
        <f>COUNTIF(Table1[Restaurant Name], $B15)=I$1</f>
        <v>0</v>
      </c>
      <c r="J15" s="33" t="b">
        <f>COUNTIF(Table1[Restaurant Name], $B15)=J$1</f>
        <v>0</v>
      </c>
      <c r="Q15" s="33" t="e">
        <f t="array" ref="Q15">INDEX(Table1[Phone], MATCH(0, COUNTIF($Q$3:Q14,Table1[Phone]), 0))</f>
        <v>#N/A</v>
      </c>
      <c r="R15" s="33" t="b">
        <f>COUNTIF(Table1[Phone], $Q15)=R$1</f>
        <v>0</v>
      </c>
      <c r="S15" s="33" t="b">
        <f>COUNTIF(Table1[Phone], $Q15)=S$1</f>
        <v>0</v>
      </c>
      <c r="T15" s="33" t="b">
        <f>COUNTIF(Table1[Phone], $Q15)=T$1</f>
        <v>0</v>
      </c>
      <c r="U15" s="33" t="b">
        <f>COUNTIF(Table1[Phone], $Q15)=U$1</f>
        <v>0</v>
      </c>
      <c r="V15" s="33" t="b">
        <f>COUNTIF(Table1[Phone], $Q15)=V$1</f>
        <v>0</v>
      </c>
      <c r="W15" s="33" t="b">
        <f>COUNTIF(Table1[Phone], $Q15)=W$1</f>
        <v>0</v>
      </c>
      <c r="X15" s="33" t="b">
        <f>COUNTIF(Table1[Phone], $Q15)=X$1</f>
        <v>0</v>
      </c>
      <c r="Y15" s="33" t="b">
        <f>COUNTIF(Table1[Phone], $Q15)=Y$1</f>
        <v>0</v>
      </c>
    </row>
    <row r="16" spans="2:25" x14ac:dyDescent="0.25">
      <c r="B16" s="33" t="e">
        <f t="array" ref="B16">INDEX(Table1[Restaurant Name], MATCH(0, COUNTIF($B$3:B15,Table1[Restaurant Name]), 0))</f>
        <v>#N/A</v>
      </c>
      <c r="C16" s="33" t="b">
        <f>COUNTIF(Table1[Restaurant Name], $B16)=C$1</f>
        <v>0</v>
      </c>
      <c r="D16" s="33" t="b">
        <f>COUNTIF(Table1[Restaurant Name], $B16)=D$1</f>
        <v>0</v>
      </c>
      <c r="E16" s="33" t="b">
        <f>COUNTIF(Table1[Restaurant Name], $B16)=E$1</f>
        <v>0</v>
      </c>
      <c r="F16" s="33" t="b">
        <f>COUNTIF(Table1[Restaurant Name], $B16)=F$1</f>
        <v>0</v>
      </c>
      <c r="G16" s="33" t="b">
        <f>COUNTIF(Table1[Restaurant Name], $B16)=G$1</f>
        <v>0</v>
      </c>
      <c r="H16" s="33" t="b">
        <f>COUNTIF(Table1[Restaurant Name], $B16)=H$1</f>
        <v>0</v>
      </c>
      <c r="I16" s="33" t="b">
        <f>COUNTIF(Table1[Restaurant Name], $B16)=I$1</f>
        <v>0</v>
      </c>
      <c r="J16" s="33" t="b">
        <f>COUNTIF(Table1[Restaurant Name], $B16)=J$1</f>
        <v>0</v>
      </c>
      <c r="Q16" s="33" t="e">
        <f t="array" ref="Q16">INDEX(Table1[Phone], MATCH(0, COUNTIF($Q$3:Q15,Table1[Phone]), 0))</f>
        <v>#N/A</v>
      </c>
      <c r="R16" s="33" t="b">
        <f>COUNTIF(Table1[Phone], $Q16)=R$1</f>
        <v>0</v>
      </c>
      <c r="S16" s="33" t="b">
        <f>COUNTIF(Table1[Phone], $Q16)=S$1</f>
        <v>0</v>
      </c>
      <c r="T16" s="33" t="b">
        <f>COUNTIF(Table1[Phone], $Q16)=T$1</f>
        <v>0</v>
      </c>
      <c r="U16" s="33" t="b">
        <f>COUNTIF(Table1[Phone], $Q16)=U$1</f>
        <v>0</v>
      </c>
      <c r="V16" s="33" t="b">
        <f>COUNTIF(Table1[Phone], $Q16)=V$1</f>
        <v>0</v>
      </c>
      <c r="W16" s="33" t="b">
        <f>COUNTIF(Table1[Phone], $Q16)=W$1</f>
        <v>0</v>
      </c>
      <c r="X16" s="33" t="b">
        <f>COUNTIF(Table1[Phone], $Q16)=X$1</f>
        <v>0</v>
      </c>
      <c r="Y16" s="33" t="b">
        <f>COUNTIF(Table1[Phone], $Q16)=Y$1</f>
        <v>0</v>
      </c>
    </row>
    <row r="17" spans="2:25" x14ac:dyDescent="0.25">
      <c r="B17" s="33" t="e">
        <f t="array" ref="B17">INDEX(Table1[Restaurant Name], MATCH(0, COUNTIF($B$3:B16,Table1[Restaurant Name]), 0))</f>
        <v>#N/A</v>
      </c>
      <c r="C17" s="33" t="b">
        <f>COUNTIF(Table1[Restaurant Name], $B17)=C$1</f>
        <v>0</v>
      </c>
      <c r="D17" s="33" t="b">
        <f>COUNTIF(Table1[Restaurant Name], $B17)=D$1</f>
        <v>0</v>
      </c>
      <c r="E17" s="33" t="b">
        <f>COUNTIF(Table1[Restaurant Name], $B17)=E$1</f>
        <v>0</v>
      </c>
      <c r="F17" s="33" t="b">
        <f>COUNTIF(Table1[Restaurant Name], $B17)=F$1</f>
        <v>0</v>
      </c>
      <c r="G17" s="33" t="b">
        <f>COUNTIF(Table1[Restaurant Name], $B17)=G$1</f>
        <v>0</v>
      </c>
      <c r="H17" s="33" t="b">
        <f>COUNTIF(Table1[Restaurant Name], $B17)=H$1</f>
        <v>0</v>
      </c>
      <c r="I17" s="33" t="b">
        <f>COUNTIF(Table1[Restaurant Name], $B17)=I$1</f>
        <v>0</v>
      </c>
      <c r="J17" s="33" t="b">
        <f>COUNTIF(Table1[Restaurant Name], $B17)=J$1</f>
        <v>0</v>
      </c>
      <c r="Q17" s="33" t="e">
        <f t="array" ref="Q17">INDEX(Table1[Phone], MATCH(0, COUNTIF($Q$3:Q16,Table1[Phone]), 0))</f>
        <v>#N/A</v>
      </c>
      <c r="R17" s="33" t="b">
        <f>COUNTIF(Table1[Phone], $Q17)=R$1</f>
        <v>0</v>
      </c>
      <c r="S17" s="33" t="b">
        <f>COUNTIF(Table1[Phone], $Q17)=S$1</f>
        <v>0</v>
      </c>
      <c r="T17" s="33" t="b">
        <f>COUNTIF(Table1[Phone], $Q17)=T$1</f>
        <v>0</v>
      </c>
      <c r="U17" s="33" t="b">
        <f>COUNTIF(Table1[Phone], $Q17)=U$1</f>
        <v>0</v>
      </c>
      <c r="V17" s="33" t="b">
        <f>COUNTIF(Table1[Phone], $Q17)=V$1</f>
        <v>0</v>
      </c>
      <c r="W17" s="33" t="b">
        <f>COUNTIF(Table1[Phone], $Q17)=W$1</f>
        <v>0</v>
      </c>
      <c r="X17" s="33" t="b">
        <f>COUNTIF(Table1[Phone], $Q17)=X$1</f>
        <v>0</v>
      </c>
      <c r="Y17" s="33" t="b">
        <f>COUNTIF(Table1[Phone], $Q17)=Y$1</f>
        <v>0</v>
      </c>
    </row>
    <row r="18" spans="2:25" x14ac:dyDescent="0.25">
      <c r="B18" s="33" t="e">
        <f t="array" ref="B18">INDEX(Table1[Restaurant Name], MATCH(0, COUNTIF($B$3:B17,Table1[Restaurant Name]), 0))</f>
        <v>#N/A</v>
      </c>
      <c r="C18" s="33" t="b">
        <f>COUNTIF(Table1[Restaurant Name], $B18)=C$1</f>
        <v>0</v>
      </c>
      <c r="D18" s="33" t="b">
        <f>COUNTIF(Table1[Restaurant Name], $B18)=D$1</f>
        <v>0</v>
      </c>
      <c r="E18" s="33" t="b">
        <f>COUNTIF(Table1[Restaurant Name], $B18)=E$1</f>
        <v>0</v>
      </c>
      <c r="F18" s="33" t="b">
        <f>COUNTIF(Table1[Restaurant Name], $B18)=F$1</f>
        <v>0</v>
      </c>
      <c r="G18" s="33" t="b">
        <f>COUNTIF(Table1[Restaurant Name], $B18)=G$1</f>
        <v>0</v>
      </c>
      <c r="H18" s="33" t="b">
        <f>COUNTIF(Table1[Restaurant Name], $B18)=H$1</f>
        <v>0</v>
      </c>
      <c r="I18" s="33" t="b">
        <f>COUNTIF(Table1[Restaurant Name], $B18)=I$1</f>
        <v>0</v>
      </c>
      <c r="J18" s="33" t="b">
        <f>COUNTIF(Table1[Restaurant Name], $B18)=J$1</f>
        <v>0</v>
      </c>
      <c r="Q18" s="33" t="e">
        <f t="array" ref="Q18">INDEX(Table1[Phone], MATCH(0, COUNTIF($Q$3:Q17,Table1[Phone]), 0))</f>
        <v>#N/A</v>
      </c>
      <c r="R18" s="33" t="b">
        <f>COUNTIF(Table1[Phone], $Q18)=R$1</f>
        <v>0</v>
      </c>
      <c r="S18" s="33" t="b">
        <f>COUNTIF(Table1[Phone], $Q18)=S$1</f>
        <v>0</v>
      </c>
      <c r="T18" s="33" t="b">
        <f>COUNTIF(Table1[Phone], $Q18)=T$1</f>
        <v>0</v>
      </c>
      <c r="U18" s="33" t="b">
        <f>COUNTIF(Table1[Phone], $Q18)=U$1</f>
        <v>0</v>
      </c>
      <c r="V18" s="33" t="b">
        <f>COUNTIF(Table1[Phone], $Q18)=V$1</f>
        <v>0</v>
      </c>
      <c r="W18" s="33" t="b">
        <f>COUNTIF(Table1[Phone], $Q18)=W$1</f>
        <v>0</v>
      </c>
      <c r="X18" s="33" t="b">
        <f>COUNTIF(Table1[Phone], $Q18)=X$1</f>
        <v>0</v>
      </c>
      <c r="Y18" s="33" t="b">
        <f>COUNTIF(Table1[Phone], $Q18)=Y$1</f>
        <v>0</v>
      </c>
    </row>
    <row r="19" spans="2:25" x14ac:dyDescent="0.25">
      <c r="B19" s="33" t="e">
        <f t="array" ref="B19">INDEX(Table1[Restaurant Name], MATCH(0, COUNTIF($B$3:B18,Table1[Restaurant Name]), 0))</f>
        <v>#N/A</v>
      </c>
      <c r="C19" s="33" t="b">
        <f>COUNTIF(Table1[Restaurant Name], $B19)=C$1</f>
        <v>0</v>
      </c>
      <c r="D19" s="33" t="b">
        <f>COUNTIF(Table1[Restaurant Name], $B19)=D$1</f>
        <v>0</v>
      </c>
      <c r="E19" s="33" t="b">
        <f>COUNTIF(Table1[Restaurant Name], $B19)=E$1</f>
        <v>0</v>
      </c>
      <c r="F19" s="33" t="b">
        <f>COUNTIF(Table1[Restaurant Name], $B19)=F$1</f>
        <v>0</v>
      </c>
      <c r="G19" s="33" t="b">
        <f>COUNTIF(Table1[Restaurant Name], $B19)=G$1</f>
        <v>0</v>
      </c>
      <c r="H19" s="33" t="b">
        <f>COUNTIF(Table1[Restaurant Name], $B19)=H$1</f>
        <v>0</v>
      </c>
      <c r="I19" s="33" t="b">
        <f>COUNTIF(Table1[Restaurant Name], $B19)=I$1</f>
        <v>0</v>
      </c>
      <c r="J19" s="33" t="b">
        <f>COUNTIF(Table1[Restaurant Name], $B19)=J$1</f>
        <v>0</v>
      </c>
      <c r="Q19" s="33" t="e">
        <f t="array" ref="Q19">INDEX(Table1[Phone], MATCH(0, COUNTIF($Q$3:Q18,Table1[Phone]), 0))</f>
        <v>#N/A</v>
      </c>
      <c r="R19" s="33" t="b">
        <f>COUNTIF(Table1[Phone], $Q19)=R$1</f>
        <v>0</v>
      </c>
      <c r="S19" s="33" t="b">
        <f>COUNTIF(Table1[Phone], $Q19)=S$1</f>
        <v>0</v>
      </c>
      <c r="T19" s="33" t="b">
        <f>COUNTIF(Table1[Phone], $Q19)=T$1</f>
        <v>0</v>
      </c>
      <c r="U19" s="33" t="b">
        <f>COUNTIF(Table1[Phone], $Q19)=U$1</f>
        <v>0</v>
      </c>
      <c r="V19" s="33" t="b">
        <f>COUNTIF(Table1[Phone], $Q19)=V$1</f>
        <v>0</v>
      </c>
      <c r="W19" s="33" t="b">
        <f>COUNTIF(Table1[Phone], $Q19)=W$1</f>
        <v>0</v>
      </c>
      <c r="X19" s="33" t="b">
        <f>COUNTIF(Table1[Phone], $Q19)=X$1</f>
        <v>0</v>
      </c>
      <c r="Y19" s="33" t="b">
        <f>COUNTIF(Table1[Phone], $Q19)=Y$1</f>
        <v>0</v>
      </c>
    </row>
    <row r="20" spans="2:25" x14ac:dyDescent="0.25">
      <c r="B20" s="33" t="e">
        <f t="array" ref="B20">INDEX(Table1[Restaurant Name], MATCH(0, COUNTIF($B$3:B19,Table1[Restaurant Name]), 0))</f>
        <v>#N/A</v>
      </c>
      <c r="C20" s="33" t="b">
        <f>COUNTIF(Table1[Restaurant Name], $B20)=C$1</f>
        <v>0</v>
      </c>
      <c r="D20" s="33" t="b">
        <f>COUNTIF(Table1[Restaurant Name], $B20)=D$1</f>
        <v>0</v>
      </c>
      <c r="E20" s="33" t="b">
        <f>COUNTIF(Table1[Restaurant Name], $B20)=E$1</f>
        <v>0</v>
      </c>
      <c r="F20" s="33" t="b">
        <f>COUNTIF(Table1[Restaurant Name], $B20)=F$1</f>
        <v>0</v>
      </c>
      <c r="G20" s="33" t="b">
        <f>COUNTIF(Table1[Restaurant Name], $B20)=G$1</f>
        <v>0</v>
      </c>
      <c r="H20" s="33" t="b">
        <f>COUNTIF(Table1[Restaurant Name], $B20)=H$1</f>
        <v>0</v>
      </c>
      <c r="I20" s="33" t="b">
        <f>COUNTIF(Table1[Restaurant Name], $B20)=I$1</f>
        <v>0</v>
      </c>
      <c r="J20" s="33" t="b">
        <f>COUNTIF(Table1[Restaurant Name], $B20)=J$1</f>
        <v>0</v>
      </c>
      <c r="Q20" s="33" t="e">
        <f t="array" ref="Q20">INDEX(Table1[Phone], MATCH(0, COUNTIF($Q$3:Q19,Table1[Phone]), 0))</f>
        <v>#N/A</v>
      </c>
      <c r="R20" s="33" t="b">
        <f>COUNTIF(Table1[Phone], $Q20)=R$1</f>
        <v>0</v>
      </c>
      <c r="S20" s="33" t="b">
        <f>COUNTIF(Table1[Phone], $Q20)=S$1</f>
        <v>0</v>
      </c>
      <c r="T20" s="33" t="b">
        <f>COUNTIF(Table1[Phone], $Q20)=T$1</f>
        <v>0</v>
      </c>
      <c r="U20" s="33" t="b">
        <f>COUNTIF(Table1[Phone], $Q20)=U$1</f>
        <v>0</v>
      </c>
      <c r="V20" s="33" t="b">
        <f>COUNTIF(Table1[Phone], $Q20)=V$1</f>
        <v>0</v>
      </c>
      <c r="W20" s="33" t="b">
        <f>COUNTIF(Table1[Phone], $Q20)=W$1</f>
        <v>0</v>
      </c>
      <c r="X20" s="33" t="b">
        <f>COUNTIF(Table1[Phone], $Q20)=X$1</f>
        <v>0</v>
      </c>
      <c r="Y20" s="33" t="b">
        <f>COUNTIF(Table1[Phone], $Q20)=Y$1</f>
        <v>0</v>
      </c>
    </row>
    <row r="21" spans="2:25" x14ac:dyDescent="0.25">
      <c r="B21" s="33" t="e">
        <f t="array" ref="B21">INDEX(Table1[Restaurant Name], MATCH(0, COUNTIF($B$3:B20,Table1[Restaurant Name]), 0))</f>
        <v>#N/A</v>
      </c>
      <c r="C21" s="33" t="b">
        <f>COUNTIF(Table1[Restaurant Name], $B21)=C$1</f>
        <v>0</v>
      </c>
      <c r="D21" s="33" t="b">
        <f>COUNTIF(Table1[Restaurant Name], $B21)=D$1</f>
        <v>0</v>
      </c>
      <c r="E21" s="33" t="b">
        <f>COUNTIF(Table1[Restaurant Name], $B21)=E$1</f>
        <v>0</v>
      </c>
      <c r="F21" s="33" t="b">
        <f>COUNTIF(Table1[Restaurant Name], $B21)=F$1</f>
        <v>0</v>
      </c>
      <c r="G21" s="33" t="b">
        <f>COUNTIF(Table1[Restaurant Name], $B21)=G$1</f>
        <v>0</v>
      </c>
      <c r="H21" s="33" t="b">
        <f>COUNTIF(Table1[Restaurant Name], $B21)=H$1</f>
        <v>0</v>
      </c>
      <c r="I21" s="33" t="b">
        <f>COUNTIF(Table1[Restaurant Name], $B21)=I$1</f>
        <v>0</v>
      </c>
      <c r="J21" s="33" t="b">
        <f>COUNTIF(Table1[Restaurant Name], $B21)=J$1</f>
        <v>0</v>
      </c>
      <c r="Q21" s="33" t="e">
        <f t="array" ref="Q21">INDEX(Table1[Phone], MATCH(0, COUNTIF($Q$3:Q20,Table1[Phone]), 0))</f>
        <v>#N/A</v>
      </c>
      <c r="R21" s="33" t="b">
        <f>COUNTIF(Table1[Phone], $Q21)=R$1</f>
        <v>0</v>
      </c>
      <c r="S21" s="33" t="b">
        <f>COUNTIF(Table1[Phone], $Q21)=S$1</f>
        <v>0</v>
      </c>
      <c r="T21" s="33" t="b">
        <f>COUNTIF(Table1[Phone], $Q21)=T$1</f>
        <v>0</v>
      </c>
      <c r="U21" s="33" t="b">
        <f>COUNTIF(Table1[Phone], $Q21)=U$1</f>
        <v>0</v>
      </c>
      <c r="V21" s="33" t="b">
        <f>COUNTIF(Table1[Phone], $Q21)=V$1</f>
        <v>0</v>
      </c>
      <c r="W21" s="33" t="b">
        <f>COUNTIF(Table1[Phone], $Q21)=W$1</f>
        <v>0</v>
      </c>
      <c r="X21" s="33" t="b">
        <f>COUNTIF(Table1[Phone], $Q21)=X$1</f>
        <v>0</v>
      </c>
      <c r="Y21" s="33" t="b">
        <f>COUNTIF(Table1[Phone], $Q21)=Y$1</f>
        <v>0</v>
      </c>
    </row>
    <row r="22" spans="2:25" x14ac:dyDescent="0.25">
      <c r="B22" s="33" t="e">
        <f t="array" ref="B22">INDEX(Table1[Restaurant Name], MATCH(0, COUNTIF($B$3:B21,Table1[Restaurant Name]), 0))</f>
        <v>#N/A</v>
      </c>
      <c r="C22" s="33" t="b">
        <f>COUNTIF(Table1[Restaurant Name], $B22)=C$1</f>
        <v>0</v>
      </c>
      <c r="D22" s="33" t="b">
        <f>COUNTIF(Table1[Restaurant Name], $B22)=D$1</f>
        <v>0</v>
      </c>
      <c r="E22" s="33" t="b">
        <f>COUNTIF(Table1[Restaurant Name], $B22)=E$1</f>
        <v>0</v>
      </c>
      <c r="F22" s="33" t="b">
        <f>COUNTIF(Table1[Restaurant Name], $B22)=F$1</f>
        <v>0</v>
      </c>
      <c r="G22" s="33" t="b">
        <f>COUNTIF(Table1[Restaurant Name], $B22)=G$1</f>
        <v>0</v>
      </c>
      <c r="H22" s="33" t="b">
        <f>COUNTIF(Table1[Restaurant Name], $B22)=H$1</f>
        <v>0</v>
      </c>
      <c r="I22" s="33" t="b">
        <f>COUNTIF(Table1[Restaurant Name], $B22)=I$1</f>
        <v>0</v>
      </c>
      <c r="J22" s="33" t="b">
        <f>COUNTIF(Table1[Restaurant Name], $B22)=J$1</f>
        <v>0</v>
      </c>
      <c r="Q22" s="33" t="e">
        <f t="array" ref="Q22">INDEX(Table1[Phone], MATCH(0, COUNTIF($Q$3:Q21,Table1[Phone]), 0))</f>
        <v>#N/A</v>
      </c>
      <c r="R22" s="33" t="b">
        <f>COUNTIF(Table1[Phone], $Q22)=R$1</f>
        <v>0</v>
      </c>
      <c r="S22" s="33" t="b">
        <f>COUNTIF(Table1[Phone], $Q22)=S$1</f>
        <v>0</v>
      </c>
      <c r="T22" s="33" t="b">
        <f>COUNTIF(Table1[Phone], $Q22)=T$1</f>
        <v>0</v>
      </c>
      <c r="U22" s="33" t="b">
        <f>COUNTIF(Table1[Phone], $Q22)=U$1</f>
        <v>0</v>
      </c>
      <c r="V22" s="33" t="b">
        <f>COUNTIF(Table1[Phone], $Q22)=V$1</f>
        <v>0</v>
      </c>
      <c r="W22" s="33" t="b">
        <f>COUNTIF(Table1[Phone], $Q22)=W$1</f>
        <v>0</v>
      </c>
      <c r="X22" s="33" t="b">
        <f>COUNTIF(Table1[Phone], $Q22)=X$1</f>
        <v>0</v>
      </c>
      <c r="Y22" s="33" t="b">
        <f>COUNTIF(Table1[Phone], $Q22)=Y$1</f>
        <v>0</v>
      </c>
    </row>
    <row r="23" spans="2:25" x14ac:dyDescent="0.25">
      <c r="B23" s="33" t="e">
        <f t="array" ref="B23">INDEX(Table1[Restaurant Name], MATCH(0, COUNTIF($B$3:B22,Table1[Restaurant Name]), 0))</f>
        <v>#N/A</v>
      </c>
      <c r="C23" s="33" t="b">
        <f>COUNTIF(Table1[Restaurant Name], $B23)=C$1</f>
        <v>0</v>
      </c>
      <c r="D23" s="33" t="b">
        <f>COUNTIF(Table1[Restaurant Name], $B23)=D$1</f>
        <v>0</v>
      </c>
      <c r="E23" s="33" t="b">
        <f>COUNTIF(Table1[Restaurant Name], $B23)=E$1</f>
        <v>0</v>
      </c>
      <c r="F23" s="33" t="b">
        <f>COUNTIF(Table1[Restaurant Name], $B23)=F$1</f>
        <v>0</v>
      </c>
      <c r="G23" s="33" t="b">
        <f>COUNTIF(Table1[Restaurant Name], $B23)=G$1</f>
        <v>0</v>
      </c>
      <c r="H23" s="33" t="b">
        <f>COUNTIF(Table1[Restaurant Name], $B23)=H$1</f>
        <v>0</v>
      </c>
      <c r="I23" s="33" t="b">
        <f>COUNTIF(Table1[Restaurant Name], $B23)=I$1</f>
        <v>0</v>
      </c>
      <c r="J23" s="33" t="b">
        <f>COUNTIF(Table1[Restaurant Name], $B23)=J$1</f>
        <v>0</v>
      </c>
      <c r="Q23" s="33" t="e">
        <f t="array" ref="Q23">INDEX(Table1[Phone], MATCH(0, COUNTIF($Q$3:Q22,Table1[Phone]), 0))</f>
        <v>#N/A</v>
      </c>
      <c r="R23" s="33" t="b">
        <f>COUNTIF(Table1[Phone], $Q23)=R$1</f>
        <v>0</v>
      </c>
      <c r="S23" s="33" t="b">
        <f>COUNTIF(Table1[Phone], $Q23)=S$1</f>
        <v>0</v>
      </c>
      <c r="T23" s="33" t="b">
        <f>COUNTIF(Table1[Phone], $Q23)=T$1</f>
        <v>0</v>
      </c>
      <c r="U23" s="33" t="b">
        <f>COUNTIF(Table1[Phone], $Q23)=U$1</f>
        <v>0</v>
      </c>
      <c r="V23" s="33" t="b">
        <f>COUNTIF(Table1[Phone], $Q23)=V$1</f>
        <v>0</v>
      </c>
      <c r="W23" s="33" t="b">
        <f>COUNTIF(Table1[Phone], $Q23)=W$1</f>
        <v>0</v>
      </c>
      <c r="X23" s="33" t="b">
        <f>COUNTIF(Table1[Phone], $Q23)=X$1</f>
        <v>0</v>
      </c>
      <c r="Y23" s="33" t="b">
        <f>COUNTIF(Table1[Phone], $Q23)=Y$1</f>
        <v>0</v>
      </c>
    </row>
    <row r="24" spans="2:25" x14ac:dyDescent="0.25">
      <c r="B24" s="33" t="e">
        <f t="array" ref="B24">INDEX(Table1[Restaurant Name], MATCH(0, COUNTIF($B$3:B23,Table1[Restaurant Name]), 0))</f>
        <v>#N/A</v>
      </c>
      <c r="C24" s="33" t="b">
        <f>COUNTIF(Table1[Restaurant Name], $B24)=C$1</f>
        <v>0</v>
      </c>
      <c r="D24" s="33" t="b">
        <f>COUNTIF(Table1[Restaurant Name], $B24)=D$1</f>
        <v>0</v>
      </c>
      <c r="E24" s="33" t="b">
        <f>COUNTIF(Table1[Restaurant Name], $B24)=E$1</f>
        <v>0</v>
      </c>
      <c r="F24" s="33" t="b">
        <f>COUNTIF(Table1[Restaurant Name], $B24)=F$1</f>
        <v>0</v>
      </c>
      <c r="G24" s="33" t="b">
        <f>COUNTIF(Table1[Restaurant Name], $B24)=G$1</f>
        <v>0</v>
      </c>
      <c r="H24" s="33" t="b">
        <f>COUNTIF(Table1[Restaurant Name], $B24)=H$1</f>
        <v>0</v>
      </c>
      <c r="I24" s="33" t="b">
        <f>COUNTIF(Table1[Restaurant Name], $B24)=I$1</f>
        <v>0</v>
      </c>
      <c r="J24" s="33" t="b">
        <f>COUNTIF(Table1[Restaurant Name], $B24)=J$1</f>
        <v>0</v>
      </c>
      <c r="Q24" s="33" t="e">
        <f t="array" ref="Q24">INDEX(Table1[Phone], MATCH(0, COUNTIF($Q$3:Q23,Table1[Phone]), 0))</f>
        <v>#N/A</v>
      </c>
      <c r="R24" s="33" t="b">
        <f>COUNTIF(Table1[Phone], $Q24)=R$1</f>
        <v>0</v>
      </c>
      <c r="S24" s="33" t="b">
        <f>COUNTIF(Table1[Phone], $Q24)=S$1</f>
        <v>0</v>
      </c>
      <c r="T24" s="33" t="b">
        <f>COUNTIF(Table1[Phone], $Q24)=T$1</f>
        <v>0</v>
      </c>
      <c r="U24" s="33" t="b">
        <f>COUNTIF(Table1[Phone], $Q24)=U$1</f>
        <v>0</v>
      </c>
      <c r="V24" s="33" t="b">
        <f>COUNTIF(Table1[Phone], $Q24)=V$1</f>
        <v>0</v>
      </c>
      <c r="W24" s="33" t="b">
        <f>COUNTIF(Table1[Phone], $Q24)=W$1</f>
        <v>0</v>
      </c>
      <c r="X24" s="33" t="b">
        <f>COUNTIF(Table1[Phone], $Q24)=X$1</f>
        <v>0</v>
      </c>
      <c r="Y24" s="33" t="b">
        <f>COUNTIF(Table1[Phone], $Q24)=Y$1</f>
        <v>0</v>
      </c>
    </row>
    <row r="25" spans="2:25" x14ac:dyDescent="0.25">
      <c r="B25" s="33" t="e">
        <f t="array" ref="B25">INDEX(Table1[Restaurant Name], MATCH(0, COUNTIF($B$3:B24,Table1[Restaurant Name]), 0))</f>
        <v>#N/A</v>
      </c>
      <c r="C25" s="33" t="b">
        <f>COUNTIF(Table1[Restaurant Name], $B25)=C$1</f>
        <v>0</v>
      </c>
      <c r="D25" s="33" t="b">
        <f>COUNTIF(Table1[Restaurant Name], $B25)=D$1</f>
        <v>0</v>
      </c>
      <c r="E25" s="33" t="b">
        <f>COUNTIF(Table1[Restaurant Name], $B25)=E$1</f>
        <v>0</v>
      </c>
      <c r="F25" s="33" t="b">
        <f>COUNTIF(Table1[Restaurant Name], $B25)=F$1</f>
        <v>0</v>
      </c>
      <c r="G25" s="33" t="b">
        <f>COUNTIF(Table1[Restaurant Name], $B25)=G$1</f>
        <v>0</v>
      </c>
      <c r="H25" s="33" t="b">
        <f>COUNTIF(Table1[Restaurant Name], $B25)=H$1</f>
        <v>0</v>
      </c>
      <c r="I25" s="33" t="b">
        <f>COUNTIF(Table1[Restaurant Name], $B25)=I$1</f>
        <v>0</v>
      </c>
      <c r="J25" s="33" t="b">
        <f>COUNTIF(Table1[Restaurant Name], $B25)=J$1</f>
        <v>0</v>
      </c>
      <c r="Q25" s="33" t="e">
        <f t="array" ref="Q25">INDEX(Table1[Phone], MATCH(0, COUNTIF($Q$3:Q24,Table1[Phone]), 0))</f>
        <v>#N/A</v>
      </c>
      <c r="R25" s="33" t="b">
        <f>COUNTIF(Table1[Phone], $Q25)=R$1</f>
        <v>0</v>
      </c>
      <c r="S25" s="33" t="b">
        <f>COUNTIF(Table1[Phone], $Q25)=S$1</f>
        <v>0</v>
      </c>
      <c r="T25" s="33" t="b">
        <f>COUNTIF(Table1[Phone], $Q25)=T$1</f>
        <v>0</v>
      </c>
      <c r="U25" s="33" t="b">
        <f>COUNTIF(Table1[Phone], $Q25)=U$1</f>
        <v>0</v>
      </c>
      <c r="V25" s="33" t="b">
        <f>COUNTIF(Table1[Phone], $Q25)=V$1</f>
        <v>0</v>
      </c>
      <c r="W25" s="33" t="b">
        <f>COUNTIF(Table1[Phone], $Q25)=W$1</f>
        <v>0</v>
      </c>
      <c r="X25" s="33" t="b">
        <f>COUNTIF(Table1[Phone], $Q25)=X$1</f>
        <v>0</v>
      </c>
      <c r="Y25" s="33" t="b">
        <f>COUNTIF(Table1[Phone], $Q25)=Y$1</f>
        <v>0</v>
      </c>
    </row>
    <row r="26" spans="2:25" x14ac:dyDescent="0.25">
      <c r="B26" s="33" t="e">
        <f t="array" ref="B26">INDEX(Table1[Restaurant Name], MATCH(0, COUNTIF($B$3:B25,Table1[Restaurant Name]), 0))</f>
        <v>#N/A</v>
      </c>
      <c r="C26" s="33" t="b">
        <f>COUNTIF(Table1[Restaurant Name], $B26)=C$1</f>
        <v>0</v>
      </c>
      <c r="D26" s="33" t="b">
        <f>COUNTIF(Table1[Restaurant Name], $B26)=D$1</f>
        <v>0</v>
      </c>
      <c r="E26" s="33" t="b">
        <f>COUNTIF(Table1[Restaurant Name], $B26)=E$1</f>
        <v>0</v>
      </c>
      <c r="F26" s="33" t="b">
        <f>COUNTIF(Table1[Restaurant Name], $B26)=F$1</f>
        <v>0</v>
      </c>
      <c r="G26" s="33" t="b">
        <f>COUNTIF(Table1[Restaurant Name], $B26)=G$1</f>
        <v>0</v>
      </c>
      <c r="H26" s="33" t="b">
        <f>COUNTIF(Table1[Restaurant Name], $B26)=H$1</f>
        <v>0</v>
      </c>
      <c r="I26" s="33" t="b">
        <f>COUNTIF(Table1[Restaurant Name], $B26)=I$1</f>
        <v>0</v>
      </c>
      <c r="J26" s="33" t="b">
        <f>COUNTIF(Table1[Restaurant Name], $B26)=J$1</f>
        <v>0</v>
      </c>
      <c r="Q26" s="33" t="e">
        <f t="array" ref="Q26">INDEX(Table1[Phone], MATCH(0, COUNTIF($Q$3:Q25,Table1[Phone]), 0))</f>
        <v>#N/A</v>
      </c>
      <c r="R26" s="33" t="b">
        <f>COUNTIF(Table1[Phone], $Q26)=R$1</f>
        <v>0</v>
      </c>
      <c r="S26" s="33" t="b">
        <f>COUNTIF(Table1[Phone], $Q26)=S$1</f>
        <v>0</v>
      </c>
      <c r="T26" s="33" t="b">
        <f>COUNTIF(Table1[Phone], $Q26)=T$1</f>
        <v>0</v>
      </c>
      <c r="U26" s="33" t="b">
        <f>COUNTIF(Table1[Phone], $Q26)=U$1</f>
        <v>0</v>
      </c>
      <c r="V26" s="33" t="b">
        <f>COUNTIF(Table1[Phone], $Q26)=V$1</f>
        <v>0</v>
      </c>
      <c r="W26" s="33" t="b">
        <f>COUNTIF(Table1[Phone], $Q26)=W$1</f>
        <v>0</v>
      </c>
      <c r="X26" s="33" t="b">
        <f>COUNTIF(Table1[Phone], $Q26)=X$1</f>
        <v>0</v>
      </c>
      <c r="Y26" s="33" t="b">
        <f>COUNTIF(Table1[Phone], $Q26)=Y$1</f>
        <v>0</v>
      </c>
    </row>
    <row r="27" spans="2:25" x14ac:dyDescent="0.25">
      <c r="B27" s="33" t="e">
        <f t="array" ref="B27">INDEX(Table1[Restaurant Name], MATCH(0, COUNTIF($B$3:B26,Table1[Restaurant Name]), 0))</f>
        <v>#N/A</v>
      </c>
      <c r="C27" s="33" t="b">
        <f>COUNTIF(Table1[Restaurant Name], $B27)=C$1</f>
        <v>0</v>
      </c>
      <c r="D27" s="33" t="b">
        <f>COUNTIF(Table1[Restaurant Name], $B27)=D$1</f>
        <v>0</v>
      </c>
      <c r="E27" s="33" t="b">
        <f>COUNTIF(Table1[Restaurant Name], $B27)=E$1</f>
        <v>0</v>
      </c>
      <c r="F27" s="33" t="b">
        <f>COUNTIF(Table1[Restaurant Name], $B27)=F$1</f>
        <v>0</v>
      </c>
      <c r="G27" s="33" t="b">
        <f>COUNTIF(Table1[Restaurant Name], $B27)=G$1</f>
        <v>0</v>
      </c>
      <c r="H27" s="33" t="b">
        <f>COUNTIF(Table1[Restaurant Name], $B27)=H$1</f>
        <v>0</v>
      </c>
      <c r="I27" s="33" t="b">
        <f>COUNTIF(Table1[Restaurant Name], $B27)=I$1</f>
        <v>0</v>
      </c>
      <c r="J27" s="33" t="b">
        <f>COUNTIF(Table1[Restaurant Name], $B27)=J$1</f>
        <v>0</v>
      </c>
      <c r="Q27" s="33" t="e">
        <f t="array" ref="Q27">INDEX(Table1[Phone], MATCH(0, COUNTIF($Q$3:Q26,Table1[Phone]), 0))</f>
        <v>#N/A</v>
      </c>
      <c r="R27" s="33" t="b">
        <f>COUNTIF(Table1[Phone], $Q27)=R$1</f>
        <v>0</v>
      </c>
      <c r="S27" s="33" t="b">
        <f>COUNTIF(Table1[Phone], $Q27)=S$1</f>
        <v>0</v>
      </c>
      <c r="T27" s="33" t="b">
        <f>COUNTIF(Table1[Phone], $Q27)=T$1</f>
        <v>0</v>
      </c>
      <c r="U27" s="33" t="b">
        <f>COUNTIF(Table1[Phone], $Q27)=U$1</f>
        <v>0</v>
      </c>
      <c r="V27" s="33" t="b">
        <f>COUNTIF(Table1[Phone], $Q27)=V$1</f>
        <v>0</v>
      </c>
      <c r="W27" s="33" t="b">
        <f>COUNTIF(Table1[Phone], $Q27)=W$1</f>
        <v>0</v>
      </c>
      <c r="X27" s="33" t="b">
        <f>COUNTIF(Table1[Phone], $Q27)=X$1</f>
        <v>0</v>
      </c>
      <c r="Y27" s="33" t="b">
        <f>COUNTIF(Table1[Phone], $Q27)=Y$1</f>
        <v>0</v>
      </c>
    </row>
    <row r="28" spans="2:25" x14ac:dyDescent="0.25">
      <c r="B28" s="33" t="e">
        <f t="array" ref="B28">INDEX(Table1[Restaurant Name], MATCH(0, COUNTIF($B$3:B27,Table1[Restaurant Name]), 0))</f>
        <v>#N/A</v>
      </c>
      <c r="C28" s="33" t="b">
        <f>COUNTIF(Table1[Restaurant Name], $B28)=C$1</f>
        <v>0</v>
      </c>
      <c r="D28" s="33" t="b">
        <f>COUNTIF(Table1[Restaurant Name], $B28)=D$1</f>
        <v>0</v>
      </c>
      <c r="E28" s="33" t="b">
        <f>COUNTIF(Table1[Restaurant Name], $B28)=E$1</f>
        <v>0</v>
      </c>
      <c r="F28" s="33" t="b">
        <f>COUNTIF(Table1[Restaurant Name], $B28)=F$1</f>
        <v>0</v>
      </c>
      <c r="G28" s="33" t="b">
        <f>COUNTIF(Table1[Restaurant Name], $B28)=G$1</f>
        <v>0</v>
      </c>
      <c r="H28" s="33" t="b">
        <f>COUNTIF(Table1[Restaurant Name], $B28)=H$1</f>
        <v>0</v>
      </c>
      <c r="I28" s="33" t="b">
        <f>COUNTIF(Table1[Restaurant Name], $B28)=I$1</f>
        <v>0</v>
      </c>
      <c r="J28" s="33" t="b">
        <f>COUNTIF(Table1[Restaurant Name], $B28)=J$1</f>
        <v>0</v>
      </c>
      <c r="Q28" s="33" t="e">
        <f t="array" ref="Q28">INDEX(Table1[Phone], MATCH(0, COUNTIF($Q$3:Q27,Table1[Phone]), 0))</f>
        <v>#N/A</v>
      </c>
      <c r="R28" s="33" t="b">
        <f>COUNTIF(Table1[Phone], $Q28)=R$1</f>
        <v>0</v>
      </c>
      <c r="S28" s="33" t="b">
        <f>COUNTIF(Table1[Phone], $Q28)=S$1</f>
        <v>0</v>
      </c>
      <c r="T28" s="33" t="b">
        <f>COUNTIF(Table1[Phone], $Q28)=T$1</f>
        <v>0</v>
      </c>
      <c r="U28" s="33" t="b">
        <f>COUNTIF(Table1[Phone], $Q28)=U$1</f>
        <v>0</v>
      </c>
      <c r="V28" s="33" t="b">
        <f>COUNTIF(Table1[Phone], $Q28)=V$1</f>
        <v>0</v>
      </c>
      <c r="W28" s="33" t="b">
        <f>COUNTIF(Table1[Phone], $Q28)=W$1</f>
        <v>0</v>
      </c>
      <c r="X28" s="33" t="b">
        <f>COUNTIF(Table1[Phone], $Q28)=X$1</f>
        <v>0</v>
      </c>
      <c r="Y28" s="33" t="b">
        <f>COUNTIF(Table1[Phone], $Q28)=Y$1</f>
        <v>0</v>
      </c>
    </row>
    <row r="29" spans="2:25" x14ac:dyDescent="0.25">
      <c r="B29" s="33" t="e">
        <f t="array" ref="B29">INDEX(Table1[Restaurant Name], MATCH(0, COUNTIF($B$3:B28,Table1[Restaurant Name]), 0))</f>
        <v>#N/A</v>
      </c>
      <c r="C29" s="33" t="b">
        <f>COUNTIF(Table1[Restaurant Name], $B29)=C$1</f>
        <v>0</v>
      </c>
      <c r="D29" s="33" t="b">
        <f>COUNTIF(Table1[Restaurant Name], $B29)=D$1</f>
        <v>0</v>
      </c>
      <c r="E29" s="33" t="b">
        <f>COUNTIF(Table1[Restaurant Name], $B29)=E$1</f>
        <v>0</v>
      </c>
      <c r="F29" s="33" t="b">
        <f>COUNTIF(Table1[Restaurant Name], $B29)=F$1</f>
        <v>0</v>
      </c>
      <c r="G29" s="33" t="b">
        <f>COUNTIF(Table1[Restaurant Name], $B29)=G$1</f>
        <v>0</v>
      </c>
      <c r="H29" s="33" t="b">
        <f>COUNTIF(Table1[Restaurant Name], $B29)=H$1</f>
        <v>0</v>
      </c>
      <c r="I29" s="33" t="b">
        <f>COUNTIF(Table1[Restaurant Name], $B29)=I$1</f>
        <v>0</v>
      </c>
      <c r="J29" s="33" t="b">
        <f>COUNTIF(Table1[Restaurant Name], $B29)=J$1</f>
        <v>0</v>
      </c>
      <c r="Q29" s="33" t="e">
        <f t="array" ref="Q29">INDEX(Table1[Phone], MATCH(0, COUNTIF($Q$3:Q28,Table1[Phone]), 0))</f>
        <v>#N/A</v>
      </c>
      <c r="R29" s="33" t="b">
        <f>COUNTIF(Table1[Phone], $Q29)=R$1</f>
        <v>0</v>
      </c>
      <c r="S29" s="33" t="b">
        <f>COUNTIF(Table1[Phone], $Q29)=S$1</f>
        <v>0</v>
      </c>
      <c r="T29" s="33" t="b">
        <f>COUNTIF(Table1[Phone], $Q29)=T$1</f>
        <v>0</v>
      </c>
      <c r="U29" s="33" t="b">
        <f>COUNTIF(Table1[Phone], $Q29)=U$1</f>
        <v>0</v>
      </c>
      <c r="V29" s="33" t="b">
        <f>COUNTIF(Table1[Phone], $Q29)=V$1</f>
        <v>0</v>
      </c>
      <c r="W29" s="33" t="b">
        <f>COUNTIF(Table1[Phone], $Q29)=W$1</f>
        <v>0</v>
      </c>
      <c r="X29" s="33" t="b">
        <f>COUNTIF(Table1[Phone], $Q29)=X$1</f>
        <v>0</v>
      </c>
      <c r="Y29" s="33" t="b">
        <f>COUNTIF(Table1[Phone], $Q29)=Y$1</f>
        <v>0</v>
      </c>
    </row>
    <row r="30" spans="2:25" x14ac:dyDescent="0.25">
      <c r="B30" s="33" t="e">
        <f t="array" ref="B30">INDEX(Table1[Restaurant Name], MATCH(0, COUNTIF($B$3:B29,Table1[Restaurant Name]), 0))</f>
        <v>#N/A</v>
      </c>
      <c r="C30" s="33" t="b">
        <f>COUNTIF(Table1[Restaurant Name], $B30)=C$1</f>
        <v>0</v>
      </c>
      <c r="D30" s="33" t="b">
        <f>COUNTIF(Table1[Restaurant Name], $B30)=D$1</f>
        <v>0</v>
      </c>
      <c r="E30" s="33" t="b">
        <f>COUNTIF(Table1[Restaurant Name], $B30)=E$1</f>
        <v>0</v>
      </c>
      <c r="F30" s="33" t="b">
        <f>COUNTIF(Table1[Restaurant Name], $B30)=F$1</f>
        <v>0</v>
      </c>
      <c r="G30" s="33" t="b">
        <f>COUNTIF(Table1[Restaurant Name], $B30)=G$1</f>
        <v>0</v>
      </c>
      <c r="H30" s="33" t="b">
        <f>COUNTIF(Table1[Restaurant Name], $B30)=H$1</f>
        <v>0</v>
      </c>
      <c r="I30" s="33" t="b">
        <f>COUNTIF(Table1[Restaurant Name], $B30)=I$1</f>
        <v>0</v>
      </c>
      <c r="J30" s="33" t="b">
        <f>COUNTIF(Table1[Restaurant Name], $B30)=J$1</f>
        <v>0</v>
      </c>
      <c r="Q30" s="33" t="e">
        <f t="array" ref="Q30">INDEX(Table1[Phone], MATCH(0, COUNTIF($Q$3:Q29,Table1[Phone]), 0))</f>
        <v>#N/A</v>
      </c>
      <c r="R30" s="33" t="b">
        <f>COUNTIF(Table1[Phone], $Q30)=R$1</f>
        <v>0</v>
      </c>
      <c r="S30" s="33" t="b">
        <f>COUNTIF(Table1[Phone], $Q30)=S$1</f>
        <v>0</v>
      </c>
      <c r="T30" s="33" t="b">
        <f>COUNTIF(Table1[Phone], $Q30)=T$1</f>
        <v>0</v>
      </c>
      <c r="U30" s="33" t="b">
        <f>COUNTIF(Table1[Phone], $Q30)=U$1</f>
        <v>0</v>
      </c>
      <c r="V30" s="33" t="b">
        <f>COUNTIF(Table1[Phone], $Q30)=V$1</f>
        <v>0</v>
      </c>
      <c r="W30" s="33" t="b">
        <f>COUNTIF(Table1[Phone], $Q30)=W$1</f>
        <v>0</v>
      </c>
      <c r="X30" s="33" t="b">
        <f>COUNTIF(Table1[Phone], $Q30)=X$1</f>
        <v>0</v>
      </c>
      <c r="Y30" s="33" t="b">
        <f>COUNTIF(Table1[Phone], $Q30)=Y$1</f>
        <v>0</v>
      </c>
    </row>
    <row r="31" spans="2:25" x14ac:dyDescent="0.25">
      <c r="B31" s="33" t="e">
        <f t="array" ref="B31">INDEX(Table1[Restaurant Name], MATCH(0, COUNTIF($B$3:B30,Table1[Restaurant Name]), 0))</f>
        <v>#N/A</v>
      </c>
      <c r="C31" s="33" t="b">
        <f>COUNTIF(Table1[Restaurant Name], $B31)=C$1</f>
        <v>0</v>
      </c>
      <c r="D31" s="33" t="b">
        <f>COUNTIF(Table1[Restaurant Name], $B31)=D$1</f>
        <v>0</v>
      </c>
      <c r="E31" s="33" t="b">
        <f>COUNTIF(Table1[Restaurant Name], $B31)=E$1</f>
        <v>0</v>
      </c>
      <c r="F31" s="33" t="b">
        <f>COUNTIF(Table1[Restaurant Name], $B31)=F$1</f>
        <v>0</v>
      </c>
      <c r="G31" s="33" t="b">
        <f>COUNTIF(Table1[Restaurant Name], $B31)=G$1</f>
        <v>0</v>
      </c>
      <c r="H31" s="33" t="b">
        <f>COUNTIF(Table1[Restaurant Name], $B31)=H$1</f>
        <v>0</v>
      </c>
      <c r="I31" s="33" t="b">
        <f>COUNTIF(Table1[Restaurant Name], $B31)=I$1</f>
        <v>0</v>
      </c>
      <c r="J31" s="33" t="b">
        <f>COUNTIF(Table1[Restaurant Name], $B31)=J$1</f>
        <v>0</v>
      </c>
      <c r="Q31" s="33" t="e">
        <f t="array" ref="Q31">INDEX(Table1[Phone], MATCH(0, COUNTIF($Q$3:Q30,Table1[Phone]), 0))</f>
        <v>#N/A</v>
      </c>
      <c r="R31" s="33" t="b">
        <f>COUNTIF(Table1[Phone], $Q31)=R$1</f>
        <v>0</v>
      </c>
      <c r="S31" s="33" t="b">
        <f>COUNTIF(Table1[Phone], $Q31)=S$1</f>
        <v>0</v>
      </c>
      <c r="T31" s="33" t="b">
        <f>COUNTIF(Table1[Phone], $Q31)=T$1</f>
        <v>0</v>
      </c>
      <c r="U31" s="33" t="b">
        <f>COUNTIF(Table1[Phone], $Q31)=U$1</f>
        <v>0</v>
      </c>
      <c r="V31" s="33" t="b">
        <f>COUNTIF(Table1[Phone], $Q31)=V$1</f>
        <v>0</v>
      </c>
      <c r="W31" s="33" t="b">
        <f>COUNTIF(Table1[Phone], $Q31)=W$1</f>
        <v>0</v>
      </c>
      <c r="X31" s="33" t="b">
        <f>COUNTIF(Table1[Phone], $Q31)=X$1</f>
        <v>0</v>
      </c>
      <c r="Y31" s="33" t="b">
        <f>COUNTIF(Table1[Phone], $Q31)=Y$1</f>
        <v>0</v>
      </c>
    </row>
    <row r="32" spans="2:25" x14ac:dyDescent="0.25">
      <c r="B32" s="33" t="e">
        <f t="array" ref="B32">INDEX(Table1[Restaurant Name], MATCH(0, COUNTIF($B$3:B31,Table1[Restaurant Name]), 0))</f>
        <v>#N/A</v>
      </c>
      <c r="C32" s="33" t="b">
        <f>COUNTIF(Table1[Restaurant Name], $B32)=C$1</f>
        <v>0</v>
      </c>
      <c r="D32" s="33" t="b">
        <f>COUNTIF(Table1[Restaurant Name], $B32)=D$1</f>
        <v>0</v>
      </c>
      <c r="E32" s="33" t="b">
        <f>COUNTIF(Table1[Restaurant Name], $B32)=E$1</f>
        <v>0</v>
      </c>
      <c r="F32" s="33" t="b">
        <f>COUNTIF(Table1[Restaurant Name], $B32)=F$1</f>
        <v>0</v>
      </c>
      <c r="G32" s="33" t="b">
        <f>COUNTIF(Table1[Restaurant Name], $B32)=G$1</f>
        <v>0</v>
      </c>
      <c r="H32" s="33" t="b">
        <f>COUNTIF(Table1[Restaurant Name], $B32)=H$1</f>
        <v>0</v>
      </c>
      <c r="I32" s="33" t="b">
        <f>COUNTIF(Table1[Restaurant Name], $B32)=I$1</f>
        <v>0</v>
      </c>
      <c r="J32" s="33" t="b">
        <f>COUNTIF(Table1[Restaurant Name], $B32)=J$1</f>
        <v>0</v>
      </c>
      <c r="Q32" s="33" t="e">
        <f t="array" ref="Q32">INDEX(Table1[Phone], MATCH(0, COUNTIF($Q$3:Q31,Table1[Phone]), 0))</f>
        <v>#N/A</v>
      </c>
      <c r="R32" s="33" t="b">
        <f>COUNTIF(Table1[Phone], $Q32)=R$1</f>
        <v>0</v>
      </c>
      <c r="S32" s="33" t="b">
        <f>COUNTIF(Table1[Phone], $Q32)=S$1</f>
        <v>0</v>
      </c>
      <c r="T32" s="33" t="b">
        <f>COUNTIF(Table1[Phone], $Q32)=T$1</f>
        <v>0</v>
      </c>
      <c r="U32" s="33" t="b">
        <f>COUNTIF(Table1[Phone], $Q32)=U$1</f>
        <v>0</v>
      </c>
      <c r="V32" s="33" t="b">
        <f>COUNTIF(Table1[Phone], $Q32)=V$1</f>
        <v>0</v>
      </c>
      <c r="W32" s="33" t="b">
        <f>COUNTIF(Table1[Phone], $Q32)=W$1</f>
        <v>0</v>
      </c>
      <c r="X32" s="33" t="b">
        <f>COUNTIF(Table1[Phone], $Q32)=X$1</f>
        <v>0</v>
      </c>
      <c r="Y32" s="33" t="b">
        <f>COUNTIF(Table1[Phone], $Q32)=Y$1</f>
        <v>0</v>
      </c>
    </row>
    <row r="33" spans="2:25" x14ac:dyDescent="0.25">
      <c r="B33" s="33" t="e">
        <f t="array" ref="B33">INDEX(Table1[Restaurant Name], MATCH(0, COUNTIF($B$3:B32,Table1[Restaurant Name]), 0))</f>
        <v>#N/A</v>
      </c>
      <c r="C33" s="33" t="b">
        <f>COUNTIF(Table1[Restaurant Name], $B33)=C$1</f>
        <v>0</v>
      </c>
      <c r="D33" s="33" t="b">
        <f>COUNTIF(Table1[Restaurant Name], $B33)=D$1</f>
        <v>0</v>
      </c>
      <c r="E33" s="33" t="b">
        <f>COUNTIF(Table1[Restaurant Name], $B33)=E$1</f>
        <v>0</v>
      </c>
      <c r="F33" s="33" t="b">
        <f>COUNTIF(Table1[Restaurant Name], $B33)=F$1</f>
        <v>0</v>
      </c>
      <c r="G33" s="33" t="b">
        <f>COUNTIF(Table1[Restaurant Name], $B33)=G$1</f>
        <v>0</v>
      </c>
      <c r="H33" s="33" t="b">
        <f>COUNTIF(Table1[Restaurant Name], $B33)=H$1</f>
        <v>0</v>
      </c>
      <c r="I33" s="33" t="b">
        <f>COUNTIF(Table1[Restaurant Name], $B33)=I$1</f>
        <v>0</v>
      </c>
      <c r="J33" s="33" t="b">
        <f>COUNTIF(Table1[Restaurant Name], $B33)=J$1</f>
        <v>0</v>
      </c>
      <c r="Q33" s="33" t="e">
        <f t="array" ref="Q33">INDEX(Table1[Phone], MATCH(0, COUNTIF($Q$3:Q32,Table1[Phone]), 0))</f>
        <v>#N/A</v>
      </c>
      <c r="R33" s="33" t="b">
        <f>COUNTIF(Table1[Phone], $Q33)=R$1</f>
        <v>0</v>
      </c>
      <c r="S33" s="33" t="b">
        <f>COUNTIF(Table1[Phone], $Q33)=S$1</f>
        <v>0</v>
      </c>
      <c r="T33" s="33" t="b">
        <f>COUNTIF(Table1[Phone], $Q33)=T$1</f>
        <v>0</v>
      </c>
      <c r="U33" s="33" t="b">
        <f>COUNTIF(Table1[Phone], $Q33)=U$1</f>
        <v>0</v>
      </c>
      <c r="V33" s="33" t="b">
        <f>COUNTIF(Table1[Phone], $Q33)=V$1</f>
        <v>0</v>
      </c>
      <c r="W33" s="33" t="b">
        <f>COUNTIF(Table1[Phone], $Q33)=W$1</f>
        <v>0</v>
      </c>
      <c r="X33" s="33" t="b">
        <f>COUNTIF(Table1[Phone], $Q33)=X$1</f>
        <v>0</v>
      </c>
      <c r="Y33" s="33" t="b">
        <f>COUNTIF(Table1[Phone], $Q33)=Y$1</f>
        <v>0</v>
      </c>
    </row>
    <row r="34" spans="2:25" x14ac:dyDescent="0.25">
      <c r="B34" s="33" t="e">
        <f t="array" ref="B34">INDEX(Table1[Restaurant Name], MATCH(0, COUNTIF($B$3:B33,Table1[Restaurant Name]), 0))</f>
        <v>#N/A</v>
      </c>
      <c r="C34" s="33" t="b">
        <f>COUNTIF(Table1[Restaurant Name], $B34)=C$1</f>
        <v>0</v>
      </c>
      <c r="D34" s="33" t="b">
        <f>COUNTIF(Table1[Restaurant Name], $B34)=D$1</f>
        <v>0</v>
      </c>
      <c r="E34" s="33" t="b">
        <f>COUNTIF(Table1[Restaurant Name], $B34)=E$1</f>
        <v>0</v>
      </c>
      <c r="F34" s="33" t="b">
        <f>COUNTIF(Table1[Restaurant Name], $B34)=F$1</f>
        <v>0</v>
      </c>
      <c r="G34" s="33" t="b">
        <f>COUNTIF(Table1[Restaurant Name], $B34)=G$1</f>
        <v>0</v>
      </c>
      <c r="H34" s="33" t="b">
        <f>COUNTIF(Table1[Restaurant Name], $B34)=H$1</f>
        <v>0</v>
      </c>
      <c r="I34" s="33" t="b">
        <f>COUNTIF(Table1[Restaurant Name], $B34)=I$1</f>
        <v>0</v>
      </c>
      <c r="J34" s="33" t="b">
        <f>COUNTIF(Table1[Restaurant Name], $B34)=J$1</f>
        <v>0</v>
      </c>
      <c r="Q34" s="33" t="e">
        <f t="array" ref="Q34">INDEX(Table1[Phone], MATCH(0, COUNTIF($Q$3:Q33,Table1[Phone]), 0))</f>
        <v>#N/A</v>
      </c>
      <c r="R34" s="33" t="b">
        <f>COUNTIF(Table1[Phone], $Q34)=R$1</f>
        <v>0</v>
      </c>
      <c r="S34" s="33" t="b">
        <f>COUNTIF(Table1[Phone], $Q34)=S$1</f>
        <v>0</v>
      </c>
      <c r="T34" s="33" t="b">
        <f>COUNTIF(Table1[Phone], $Q34)=T$1</f>
        <v>0</v>
      </c>
      <c r="U34" s="33" t="b">
        <f>COUNTIF(Table1[Phone], $Q34)=U$1</f>
        <v>0</v>
      </c>
      <c r="V34" s="33" t="b">
        <f>COUNTIF(Table1[Phone], $Q34)=V$1</f>
        <v>0</v>
      </c>
      <c r="W34" s="33" t="b">
        <f>COUNTIF(Table1[Phone], $Q34)=W$1</f>
        <v>0</v>
      </c>
      <c r="X34" s="33" t="b">
        <f>COUNTIF(Table1[Phone], $Q34)=X$1</f>
        <v>0</v>
      </c>
      <c r="Y34" s="33" t="b">
        <f>COUNTIF(Table1[Phone], $Q34)=Y$1</f>
        <v>0</v>
      </c>
    </row>
    <row r="35" spans="2:25" x14ac:dyDescent="0.25">
      <c r="B35" s="33" t="e">
        <f t="array" ref="B35">INDEX(Table1[Restaurant Name], MATCH(0, COUNTIF($B$3:B34,Table1[Restaurant Name]), 0))</f>
        <v>#N/A</v>
      </c>
      <c r="C35" s="33" t="b">
        <f>COUNTIF(Table1[Restaurant Name], $B35)=C$1</f>
        <v>0</v>
      </c>
      <c r="D35" s="33" t="b">
        <f>COUNTIF(Table1[Restaurant Name], $B35)=D$1</f>
        <v>0</v>
      </c>
      <c r="E35" s="33" t="b">
        <f>COUNTIF(Table1[Restaurant Name], $B35)=E$1</f>
        <v>0</v>
      </c>
      <c r="F35" s="33" t="b">
        <f>COUNTIF(Table1[Restaurant Name], $B35)=F$1</f>
        <v>0</v>
      </c>
      <c r="G35" s="33" t="b">
        <f>COUNTIF(Table1[Restaurant Name], $B35)=G$1</f>
        <v>0</v>
      </c>
      <c r="H35" s="33" t="b">
        <f>COUNTIF(Table1[Restaurant Name], $B35)=H$1</f>
        <v>0</v>
      </c>
      <c r="I35" s="33" t="b">
        <f>COUNTIF(Table1[Restaurant Name], $B35)=I$1</f>
        <v>0</v>
      </c>
      <c r="J35" s="33" t="b">
        <f>COUNTIF(Table1[Restaurant Name], $B35)=J$1</f>
        <v>0</v>
      </c>
      <c r="Q35" s="33" t="e">
        <f t="array" ref="Q35">INDEX(Table1[Phone], MATCH(0, COUNTIF($Q$3:Q34,Table1[Phone]), 0))</f>
        <v>#N/A</v>
      </c>
      <c r="R35" s="33" t="b">
        <f>COUNTIF(Table1[Phone], $Q35)=R$1</f>
        <v>0</v>
      </c>
      <c r="S35" s="33" t="b">
        <f>COUNTIF(Table1[Phone], $Q35)=S$1</f>
        <v>0</v>
      </c>
      <c r="T35" s="33" t="b">
        <f>COUNTIF(Table1[Phone], $Q35)=T$1</f>
        <v>0</v>
      </c>
      <c r="U35" s="33" t="b">
        <f>COUNTIF(Table1[Phone], $Q35)=U$1</f>
        <v>0</v>
      </c>
      <c r="V35" s="33" t="b">
        <f>COUNTIF(Table1[Phone], $Q35)=V$1</f>
        <v>0</v>
      </c>
      <c r="W35" s="33" t="b">
        <f>COUNTIF(Table1[Phone], $Q35)=W$1</f>
        <v>0</v>
      </c>
      <c r="X35" s="33" t="b">
        <f>COUNTIF(Table1[Phone], $Q35)=X$1</f>
        <v>0</v>
      </c>
      <c r="Y35" s="33" t="b">
        <f>COUNTIF(Table1[Phone], $Q35)=Y$1</f>
        <v>0</v>
      </c>
    </row>
    <row r="36" spans="2:25" x14ac:dyDescent="0.25">
      <c r="B36" s="33" t="e">
        <f t="array" ref="B36">INDEX(Table1[Restaurant Name], MATCH(0, COUNTIF($B$3:B35,Table1[Restaurant Name]), 0))</f>
        <v>#N/A</v>
      </c>
      <c r="C36" s="33" t="b">
        <f>COUNTIF(Table1[Restaurant Name], $B36)=C$1</f>
        <v>0</v>
      </c>
      <c r="D36" s="33" t="b">
        <f>COUNTIF(Table1[Restaurant Name], $B36)=D$1</f>
        <v>0</v>
      </c>
      <c r="E36" s="33" t="b">
        <f>COUNTIF(Table1[Restaurant Name], $B36)=E$1</f>
        <v>0</v>
      </c>
      <c r="F36" s="33" t="b">
        <f>COUNTIF(Table1[Restaurant Name], $B36)=F$1</f>
        <v>0</v>
      </c>
      <c r="G36" s="33" t="b">
        <f>COUNTIF(Table1[Restaurant Name], $B36)=G$1</f>
        <v>0</v>
      </c>
      <c r="H36" s="33" t="b">
        <f>COUNTIF(Table1[Restaurant Name], $B36)=H$1</f>
        <v>0</v>
      </c>
      <c r="I36" s="33" t="b">
        <f>COUNTIF(Table1[Restaurant Name], $B36)=I$1</f>
        <v>0</v>
      </c>
      <c r="J36" s="33" t="b">
        <f>COUNTIF(Table1[Restaurant Name], $B36)=J$1</f>
        <v>0</v>
      </c>
      <c r="Q36" s="33" t="e">
        <f t="array" ref="Q36">INDEX(Table1[Phone], MATCH(0, COUNTIF($Q$3:Q35,Table1[Phone]), 0))</f>
        <v>#N/A</v>
      </c>
      <c r="R36" s="33" t="b">
        <f>COUNTIF(Table1[Phone], $Q36)=R$1</f>
        <v>0</v>
      </c>
      <c r="S36" s="33" t="b">
        <f>COUNTIF(Table1[Phone], $Q36)=S$1</f>
        <v>0</v>
      </c>
      <c r="T36" s="33" t="b">
        <f>COUNTIF(Table1[Phone], $Q36)=T$1</f>
        <v>0</v>
      </c>
      <c r="U36" s="33" t="b">
        <f>COUNTIF(Table1[Phone], $Q36)=U$1</f>
        <v>0</v>
      </c>
      <c r="V36" s="33" t="b">
        <f>COUNTIF(Table1[Phone], $Q36)=V$1</f>
        <v>0</v>
      </c>
      <c r="W36" s="33" t="b">
        <f>COUNTIF(Table1[Phone], $Q36)=W$1</f>
        <v>0</v>
      </c>
      <c r="X36" s="33" t="b">
        <f>COUNTIF(Table1[Phone], $Q36)=X$1</f>
        <v>0</v>
      </c>
      <c r="Y36" s="33" t="b">
        <f>COUNTIF(Table1[Phone], $Q36)=Y$1</f>
        <v>0</v>
      </c>
    </row>
    <row r="37" spans="2:25" x14ac:dyDescent="0.25">
      <c r="B37" s="33" t="e">
        <f t="array" ref="B37">INDEX(Table1[Restaurant Name], MATCH(0, COUNTIF($B$3:B36,Table1[Restaurant Name]), 0))</f>
        <v>#N/A</v>
      </c>
      <c r="C37" s="33" t="b">
        <f>COUNTIF(Table1[Restaurant Name], $B37)=C$1</f>
        <v>0</v>
      </c>
      <c r="D37" s="33" t="b">
        <f>COUNTIF(Table1[Restaurant Name], $B37)=D$1</f>
        <v>0</v>
      </c>
      <c r="E37" s="33" t="b">
        <f>COUNTIF(Table1[Restaurant Name], $B37)=E$1</f>
        <v>0</v>
      </c>
      <c r="F37" s="33" t="b">
        <f>COUNTIF(Table1[Restaurant Name], $B37)=F$1</f>
        <v>0</v>
      </c>
      <c r="G37" s="33" t="b">
        <f>COUNTIF(Table1[Restaurant Name], $B37)=G$1</f>
        <v>0</v>
      </c>
      <c r="H37" s="33" t="b">
        <f>COUNTIF(Table1[Restaurant Name], $B37)=H$1</f>
        <v>0</v>
      </c>
      <c r="I37" s="33" t="b">
        <f>COUNTIF(Table1[Restaurant Name], $B37)=I$1</f>
        <v>0</v>
      </c>
      <c r="J37" s="33" t="b">
        <f>COUNTIF(Table1[Restaurant Name], $B37)=J$1</f>
        <v>0</v>
      </c>
      <c r="Q37" s="33" t="e">
        <f t="array" ref="Q37">INDEX(Table1[Phone], MATCH(0, COUNTIF($Q$3:Q36,Table1[Phone]), 0))</f>
        <v>#N/A</v>
      </c>
      <c r="R37" s="33" t="b">
        <f>COUNTIF(Table1[Phone], $Q37)=R$1</f>
        <v>0</v>
      </c>
      <c r="S37" s="33" t="b">
        <f>COUNTIF(Table1[Phone], $Q37)=S$1</f>
        <v>0</v>
      </c>
      <c r="T37" s="33" t="b">
        <f>COUNTIF(Table1[Phone], $Q37)=T$1</f>
        <v>0</v>
      </c>
      <c r="U37" s="33" t="b">
        <f>COUNTIF(Table1[Phone], $Q37)=U$1</f>
        <v>0</v>
      </c>
      <c r="V37" s="33" t="b">
        <f>COUNTIF(Table1[Phone], $Q37)=V$1</f>
        <v>0</v>
      </c>
      <c r="W37" s="33" t="b">
        <f>COUNTIF(Table1[Phone], $Q37)=W$1</f>
        <v>0</v>
      </c>
      <c r="X37" s="33" t="b">
        <f>COUNTIF(Table1[Phone], $Q37)=X$1</f>
        <v>0</v>
      </c>
      <c r="Y37" s="33" t="b">
        <f>COUNTIF(Table1[Phone], $Q37)=Y$1</f>
        <v>0</v>
      </c>
    </row>
    <row r="38" spans="2:25" x14ac:dyDescent="0.25">
      <c r="B38" s="33" t="e">
        <f t="array" ref="B38">INDEX(Table1[Restaurant Name], MATCH(0, COUNTIF($B$3:B37,Table1[Restaurant Name]), 0))</f>
        <v>#N/A</v>
      </c>
      <c r="C38" s="33" t="b">
        <f>COUNTIF(Table1[Restaurant Name], $B38)=C$1</f>
        <v>0</v>
      </c>
      <c r="D38" s="33" t="b">
        <f>COUNTIF(Table1[Restaurant Name], $B38)=D$1</f>
        <v>0</v>
      </c>
      <c r="E38" s="33" t="b">
        <f>COUNTIF(Table1[Restaurant Name], $B38)=E$1</f>
        <v>0</v>
      </c>
      <c r="F38" s="33" t="b">
        <f>COUNTIF(Table1[Restaurant Name], $B38)=F$1</f>
        <v>0</v>
      </c>
      <c r="G38" s="33" t="b">
        <f>COUNTIF(Table1[Restaurant Name], $B38)=G$1</f>
        <v>0</v>
      </c>
      <c r="H38" s="33" t="b">
        <f>COUNTIF(Table1[Restaurant Name], $B38)=H$1</f>
        <v>0</v>
      </c>
      <c r="I38" s="33" t="b">
        <f>COUNTIF(Table1[Restaurant Name], $B38)=I$1</f>
        <v>0</v>
      </c>
      <c r="J38" s="33" t="b">
        <f>COUNTIF(Table1[Restaurant Name], $B38)=J$1</f>
        <v>0</v>
      </c>
      <c r="Q38" s="33" t="e">
        <f t="array" ref="Q38">INDEX(Table1[Phone], MATCH(0, COUNTIF($Q$3:Q37,Table1[Phone]), 0))</f>
        <v>#N/A</v>
      </c>
      <c r="R38" s="33" t="b">
        <f>COUNTIF(Table1[Phone], $Q38)=R$1</f>
        <v>0</v>
      </c>
      <c r="S38" s="33" t="b">
        <f>COUNTIF(Table1[Phone], $Q38)=S$1</f>
        <v>0</v>
      </c>
      <c r="T38" s="33" t="b">
        <f>COUNTIF(Table1[Phone], $Q38)=T$1</f>
        <v>0</v>
      </c>
      <c r="U38" s="33" t="b">
        <f>COUNTIF(Table1[Phone], $Q38)=U$1</f>
        <v>0</v>
      </c>
      <c r="V38" s="33" t="b">
        <f>COUNTIF(Table1[Phone], $Q38)=V$1</f>
        <v>0</v>
      </c>
      <c r="W38" s="33" t="b">
        <f>COUNTIF(Table1[Phone], $Q38)=W$1</f>
        <v>0</v>
      </c>
      <c r="X38" s="33" t="b">
        <f>COUNTIF(Table1[Phone], $Q38)=X$1</f>
        <v>0</v>
      </c>
      <c r="Y38" s="33" t="b">
        <f>COUNTIF(Table1[Phone], $Q38)=Y$1</f>
        <v>0</v>
      </c>
    </row>
    <row r="39" spans="2:25" x14ac:dyDescent="0.25">
      <c r="B39" s="33" t="e">
        <f t="array" ref="B39">INDEX(Table1[Restaurant Name], MATCH(0, COUNTIF($B$3:B38,Table1[Restaurant Name]), 0))</f>
        <v>#N/A</v>
      </c>
      <c r="C39" s="33" t="b">
        <f>COUNTIF(Table1[Restaurant Name], $B39)=C$1</f>
        <v>0</v>
      </c>
      <c r="D39" s="33" t="b">
        <f>COUNTIF(Table1[Restaurant Name], $B39)=D$1</f>
        <v>0</v>
      </c>
      <c r="E39" s="33" t="b">
        <f>COUNTIF(Table1[Restaurant Name], $B39)=E$1</f>
        <v>0</v>
      </c>
      <c r="F39" s="33" t="b">
        <f>COUNTIF(Table1[Restaurant Name], $B39)=F$1</f>
        <v>0</v>
      </c>
      <c r="G39" s="33" t="b">
        <f>COUNTIF(Table1[Restaurant Name], $B39)=G$1</f>
        <v>0</v>
      </c>
      <c r="H39" s="33" t="b">
        <f>COUNTIF(Table1[Restaurant Name], $B39)=H$1</f>
        <v>0</v>
      </c>
      <c r="I39" s="33" t="b">
        <f>COUNTIF(Table1[Restaurant Name], $B39)=I$1</f>
        <v>0</v>
      </c>
      <c r="J39" s="33" t="b">
        <f>COUNTIF(Table1[Restaurant Name], $B39)=J$1</f>
        <v>0</v>
      </c>
      <c r="Q39" s="33" t="e">
        <f t="array" ref="Q39">INDEX(Table1[Phone], MATCH(0, COUNTIF($Q$3:Q38,Table1[Phone]), 0))</f>
        <v>#N/A</v>
      </c>
      <c r="R39" s="33" t="b">
        <f>COUNTIF(Table1[Phone], $Q39)=R$1</f>
        <v>0</v>
      </c>
      <c r="S39" s="33" t="b">
        <f>COUNTIF(Table1[Phone], $Q39)=S$1</f>
        <v>0</v>
      </c>
      <c r="T39" s="33" t="b">
        <f>COUNTIF(Table1[Phone], $Q39)=T$1</f>
        <v>0</v>
      </c>
      <c r="U39" s="33" t="b">
        <f>COUNTIF(Table1[Phone], $Q39)=U$1</f>
        <v>0</v>
      </c>
      <c r="V39" s="33" t="b">
        <f>COUNTIF(Table1[Phone], $Q39)=V$1</f>
        <v>0</v>
      </c>
      <c r="W39" s="33" t="b">
        <f>COUNTIF(Table1[Phone], $Q39)=W$1</f>
        <v>0</v>
      </c>
      <c r="X39" s="33" t="b">
        <f>COUNTIF(Table1[Phone], $Q39)=X$1</f>
        <v>0</v>
      </c>
      <c r="Y39" s="33" t="b">
        <f>COUNTIF(Table1[Phone], $Q39)=Y$1</f>
        <v>0</v>
      </c>
    </row>
    <row r="40" spans="2:25" x14ac:dyDescent="0.25">
      <c r="B40" s="33" t="e">
        <f t="array" ref="B40">INDEX(Table1[Restaurant Name], MATCH(0, COUNTIF($B$3:B39,Table1[Restaurant Name]), 0))</f>
        <v>#N/A</v>
      </c>
      <c r="C40" s="33" t="b">
        <f>COUNTIF(Table1[Restaurant Name], $B40)=C$1</f>
        <v>0</v>
      </c>
      <c r="D40" s="33" t="b">
        <f>COUNTIF(Table1[Restaurant Name], $B40)=D$1</f>
        <v>0</v>
      </c>
      <c r="E40" s="33" t="b">
        <f>COUNTIF(Table1[Restaurant Name], $B40)=E$1</f>
        <v>0</v>
      </c>
      <c r="F40" s="33" t="b">
        <f>COUNTIF(Table1[Restaurant Name], $B40)=F$1</f>
        <v>0</v>
      </c>
      <c r="G40" s="33" t="b">
        <f>COUNTIF(Table1[Restaurant Name], $B40)=G$1</f>
        <v>0</v>
      </c>
      <c r="H40" s="33" t="b">
        <f>COUNTIF(Table1[Restaurant Name], $B40)=H$1</f>
        <v>0</v>
      </c>
      <c r="I40" s="33" t="b">
        <f>COUNTIF(Table1[Restaurant Name], $B40)=I$1</f>
        <v>0</v>
      </c>
      <c r="J40" s="33" t="b">
        <f>COUNTIF(Table1[Restaurant Name], $B40)=J$1</f>
        <v>0</v>
      </c>
      <c r="Q40" s="33" t="e">
        <f t="array" ref="Q40">INDEX(Table1[Phone], MATCH(0, COUNTIF($Q$3:Q39,Table1[Phone]), 0))</f>
        <v>#N/A</v>
      </c>
      <c r="R40" s="33" t="b">
        <f>COUNTIF(Table1[Phone], $Q40)=R$1</f>
        <v>0</v>
      </c>
      <c r="S40" s="33" t="b">
        <f>COUNTIF(Table1[Phone], $Q40)=S$1</f>
        <v>0</v>
      </c>
      <c r="T40" s="33" t="b">
        <f>COUNTIF(Table1[Phone], $Q40)=T$1</f>
        <v>0</v>
      </c>
      <c r="U40" s="33" t="b">
        <f>COUNTIF(Table1[Phone], $Q40)=U$1</f>
        <v>0</v>
      </c>
      <c r="V40" s="33" t="b">
        <f>COUNTIF(Table1[Phone], $Q40)=V$1</f>
        <v>0</v>
      </c>
      <c r="W40" s="33" t="b">
        <f>COUNTIF(Table1[Phone], $Q40)=W$1</f>
        <v>0</v>
      </c>
      <c r="X40" s="33" t="b">
        <f>COUNTIF(Table1[Phone], $Q40)=X$1</f>
        <v>0</v>
      </c>
      <c r="Y40" s="33" t="b">
        <f>COUNTIF(Table1[Phone], $Q40)=Y$1</f>
        <v>0</v>
      </c>
    </row>
    <row r="41" spans="2:25" x14ac:dyDescent="0.25">
      <c r="B41" s="33" t="e">
        <f t="array" ref="B41">INDEX(Table1[Restaurant Name], MATCH(0, COUNTIF($B$3:B40,Table1[Restaurant Name]), 0))</f>
        <v>#N/A</v>
      </c>
      <c r="C41" s="33" t="b">
        <f>COUNTIF(Table1[Restaurant Name], $B41)=C$1</f>
        <v>0</v>
      </c>
      <c r="D41" s="33" t="b">
        <f>COUNTIF(Table1[Restaurant Name], $B41)=D$1</f>
        <v>0</v>
      </c>
      <c r="E41" s="33" t="b">
        <f>COUNTIF(Table1[Restaurant Name], $B41)=E$1</f>
        <v>0</v>
      </c>
      <c r="F41" s="33" t="b">
        <f>COUNTIF(Table1[Restaurant Name], $B41)=F$1</f>
        <v>0</v>
      </c>
      <c r="G41" s="33" t="b">
        <f>COUNTIF(Table1[Restaurant Name], $B41)=G$1</f>
        <v>0</v>
      </c>
      <c r="H41" s="33" t="b">
        <f>COUNTIF(Table1[Restaurant Name], $B41)=H$1</f>
        <v>0</v>
      </c>
      <c r="I41" s="33" t="b">
        <f>COUNTIF(Table1[Restaurant Name], $B41)=I$1</f>
        <v>0</v>
      </c>
      <c r="J41" s="33" t="b">
        <f>COUNTIF(Table1[Restaurant Name], $B41)=J$1</f>
        <v>0</v>
      </c>
      <c r="Q41" s="33" t="e">
        <f t="array" ref="Q41">INDEX(Table1[Phone], MATCH(0, COUNTIF($Q$3:Q40,Table1[Phone]), 0))</f>
        <v>#N/A</v>
      </c>
      <c r="R41" s="33" t="b">
        <f>COUNTIF(Table1[Phone], $Q41)=R$1</f>
        <v>0</v>
      </c>
      <c r="S41" s="33" t="b">
        <f>COUNTIF(Table1[Phone], $Q41)=S$1</f>
        <v>0</v>
      </c>
      <c r="T41" s="33" t="b">
        <f>COUNTIF(Table1[Phone], $Q41)=T$1</f>
        <v>0</v>
      </c>
      <c r="U41" s="33" t="b">
        <f>COUNTIF(Table1[Phone], $Q41)=U$1</f>
        <v>0</v>
      </c>
      <c r="V41" s="33" t="b">
        <f>COUNTIF(Table1[Phone], $Q41)=V$1</f>
        <v>0</v>
      </c>
      <c r="W41" s="33" t="b">
        <f>COUNTIF(Table1[Phone], $Q41)=W$1</f>
        <v>0</v>
      </c>
      <c r="X41" s="33" t="b">
        <f>COUNTIF(Table1[Phone], $Q41)=X$1</f>
        <v>0</v>
      </c>
      <c r="Y41" s="33" t="b">
        <f>COUNTIF(Table1[Phone], $Q41)=Y$1</f>
        <v>0</v>
      </c>
    </row>
    <row r="42" spans="2:25" x14ac:dyDescent="0.25">
      <c r="B42" s="33" t="e">
        <f t="array" ref="B42">INDEX(Table1[Restaurant Name], MATCH(0, COUNTIF($B$3:B41,Table1[Restaurant Name]), 0))</f>
        <v>#N/A</v>
      </c>
      <c r="C42" s="33" t="b">
        <f>COUNTIF(Table1[Restaurant Name], $B42)=C$1</f>
        <v>0</v>
      </c>
      <c r="D42" s="33" t="b">
        <f>COUNTIF(Table1[Restaurant Name], $B42)=D$1</f>
        <v>0</v>
      </c>
      <c r="E42" s="33" t="b">
        <f>COUNTIF(Table1[Restaurant Name], $B42)=E$1</f>
        <v>0</v>
      </c>
      <c r="F42" s="33" t="b">
        <f>COUNTIF(Table1[Restaurant Name], $B42)=F$1</f>
        <v>0</v>
      </c>
      <c r="G42" s="33" t="b">
        <f>COUNTIF(Table1[Restaurant Name], $B42)=G$1</f>
        <v>0</v>
      </c>
      <c r="H42" s="33" t="b">
        <f>COUNTIF(Table1[Restaurant Name], $B42)=H$1</f>
        <v>0</v>
      </c>
      <c r="I42" s="33" t="b">
        <f>COUNTIF(Table1[Restaurant Name], $B42)=I$1</f>
        <v>0</v>
      </c>
      <c r="J42" s="33" t="b">
        <f>COUNTIF(Table1[Restaurant Name], $B42)=J$1</f>
        <v>0</v>
      </c>
      <c r="Q42" s="33" t="e">
        <f t="array" ref="Q42">INDEX(Table1[Phone], MATCH(0, COUNTIF($Q$3:Q41,Table1[Phone]), 0))</f>
        <v>#N/A</v>
      </c>
      <c r="R42" s="33" t="b">
        <f>COUNTIF(Table1[Phone], $Q42)=R$1</f>
        <v>0</v>
      </c>
      <c r="S42" s="33" t="b">
        <f>COUNTIF(Table1[Phone], $Q42)=S$1</f>
        <v>0</v>
      </c>
      <c r="T42" s="33" t="b">
        <f>COUNTIF(Table1[Phone], $Q42)=T$1</f>
        <v>0</v>
      </c>
      <c r="U42" s="33" t="b">
        <f>COUNTIF(Table1[Phone], $Q42)=U$1</f>
        <v>0</v>
      </c>
      <c r="V42" s="33" t="b">
        <f>COUNTIF(Table1[Phone], $Q42)=V$1</f>
        <v>0</v>
      </c>
      <c r="W42" s="33" t="b">
        <f>COUNTIF(Table1[Phone], $Q42)=W$1</f>
        <v>0</v>
      </c>
      <c r="X42" s="33" t="b">
        <f>COUNTIF(Table1[Phone], $Q42)=X$1</f>
        <v>0</v>
      </c>
      <c r="Y42" s="33" t="b">
        <f>COUNTIF(Table1[Phone], $Q42)=Y$1</f>
        <v>0</v>
      </c>
    </row>
    <row r="43" spans="2:25" x14ac:dyDescent="0.25">
      <c r="B43" s="33" t="e">
        <f t="array" ref="B43">INDEX(Table1[Restaurant Name], MATCH(0, COUNTIF($B$3:B42,Table1[Restaurant Name]), 0))</f>
        <v>#N/A</v>
      </c>
      <c r="C43" s="33" t="b">
        <f>COUNTIF(Table1[Restaurant Name], $B43)=C$1</f>
        <v>0</v>
      </c>
      <c r="D43" s="33" t="b">
        <f>COUNTIF(Table1[Restaurant Name], $B43)=D$1</f>
        <v>0</v>
      </c>
      <c r="E43" s="33" t="b">
        <f>COUNTIF(Table1[Restaurant Name], $B43)=E$1</f>
        <v>0</v>
      </c>
      <c r="F43" s="33" t="b">
        <f>COUNTIF(Table1[Restaurant Name], $B43)=F$1</f>
        <v>0</v>
      </c>
      <c r="G43" s="33" t="b">
        <f>COUNTIF(Table1[Restaurant Name], $B43)=G$1</f>
        <v>0</v>
      </c>
      <c r="H43" s="33" t="b">
        <f>COUNTIF(Table1[Restaurant Name], $B43)=H$1</f>
        <v>0</v>
      </c>
      <c r="I43" s="33" t="b">
        <f>COUNTIF(Table1[Restaurant Name], $B43)=I$1</f>
        <v>0</v>
      </c>
      <c r="J43" s="33" t="b">
        <f>COUNTIF(Table1[Restaurant Name], $B43)=J$1</f>
        <v>0</v>
      </c>
      <c r="Q43" s="33" t="e">
        <f t="array" ref="Q43">INDEX(Table1[Phone], MATCH(0, COUNTIF($Q$3:Q42,Table1[Phone]), 0))</f>
        <v>#N/A</v>
      </c>
      <c r="R43" s="33" t="b">
        <f>COUNTIF(Table1[Phone], $Q43)=R$1</f>
        <v>0</v>
      </c>
      <c r="S43" s="33" t="b">
        <f>COUNTIF(Table1[Phone], $Q43)=S$1</f>
        <v>0</v>
      </c>
      <c r="T43" s="33" t="b">
        <f>COUNTIF(Table1[Phone], $Q43)=T$1</f>
        <v>0</v>
      </c>
      <c r="U43" s="33" t="b">
        <f>COUNTIF(Table1[Phone], $Q43)=U$1</f>
        <v>0</v>
      </c>
      <c r="V43" s="33" t="b">
        <f>COUNTIF(Table1[Phone], $Q43)=V$1</f>
        <v>0</v>
      </c>
      <c r="W43" s="33" t="b">
        <f>COUNTIF(Table1[Phone], $Q43)=W$1</f>
        <v>0</v>
      </c>
      <c r="X43" s="33" t="b">
        <f>COUNTIF(Table1[Phone], $Q43)=X$1</f>
        <v>0</v>
      </c>
      <c r="Y43" s="33" t="b">
        <f>COUNTIF(Table1[Phone], $Q43)=Y$1</f>
        <v>0</v>
      </c>
    </row>
    <row r="44" spans="2:25" x14ac:dyDescent="0.25">
      <c r="B44" s="33" t="e">
        <f t="array" ref="B44">INDEX(Table1[Restaurant Name], MATCH(0, COUNTIF($B$3:B43,Table1[Restaurant Name]), 0))</f>
        <v>#N/A</v>
      </c>
      <c r="C44" s="33" t="b">
        <f>COUNTIF(Table1[Restaurant Name], $B44)=C$1</f>
        <v>0</v>
      </c>
      <c r="D44" s="33" t="b">
        <f>COUNTIF(Table1[Restaurant Name], $B44)=D$1</f>
        <v>0</v>
      </c>
      <c r="E44" s="33" t="b">
        <f>COUNTIF(Table1[Restaurant Name], $B44)=E$1</f>
        <v>0</v>
      </c>
      <c r="F44" s="33" t="b">
        <f>COUNTIF(Table1[Restaurant Name], $B44)=F$1</f>
        <v>0</v>
      </c>
      <c r="G44" s="33" t="b">
        <f>COUNTIF(Table1[Restaurant Name], $B44)=G$1</f>
        <v>0</v>
      </c>
      <c r="H44" s="33" t="b">
        <f>COUNTIF(Table1[Restaurant Name], $B44)=H$1</f>
        <v>0</v>
      </c>
      <c r="I44" s="33" t="b">
        <f>COUNTIF(Table1[Restaurant Name], $B44)=I$1</f>
        <v>0</v>
      </c>
      <c r="J44" s="33" t="b">
        <f>COUNTIF(Table1[Restaurant Name], $B44)=J$1</f>
        <v>0</v>
      </c>
      <c r="Q44" s="33" t="e">
        <f t="array" ref="Q44">INDEX(Table1[Phone], MATCH(0, COUNTIF($Q$3:Q43,Table1[Phone]), 0))</f>
        <v>#N/A</v>
      </c>
      <c r="R44" s="33" t="b">
        <f>COUNTIF(Table1[Phone], $Q44)=R$1</f>
        <v>0</v>
      </c>
      <c r="S44" s="33" t="b">
        <f>COUNTIF(Table1[Phone], $Q44)=S$1</f>
        <v>0</v>
      </c>
      <c r="T44" s="33" t="b">
        <f>COUNTIF(Table1[Phone], $Q44)=T$1</f>
        <v>0</v>
      </c>
      <c r="U44" s="33" t="b">
        <f>COUNTIF(Table1[Phone], $Q44)=U$1</f>
        <v>0</v>
      </c>
      <c r="V44" s="33" t="b">
        <f>COUNTIF(Table1[Phone], $Q44)=V$1</f>
        <v>0</v>
      </c>
      <c r="W44" s="33" t="b">
        <f>COUNTIF(Table1[Phone], $Q44)=W$1</f>
        <v>0</v>
      </c>
      <c r="X44" s="33" t="b">
        <f>COUNTIF(Table1[Phone], $Q44)=X$1</f>
        <v>0</v>
      </c>
      <c r="Y44" s="33" t="b">
        <f>COUNTIF(Table1[Phone], $Q44)=Y$1</f>
        <v>0</v>
      </c>
    </row>
    <row r="45" spans="2:25" x14ac:dyDescent="0.25">
      <c r="B45" s="33" t="e">
        <f t="array" ref="B45">INDEX(Table1[Restaurant Name], MATCH(0, COUNTIF($B$3:B44,Table1[Restaurant Name]), 0))</f>
        <v>#N/A</v>
      </c>
      <c r="C45" s="33" t="b">
        <f>COUNTIF(Table1[Restaurant Name], $B45)=C$1</f>
        <v>0</v>
      </c>
      <c r="D45" s="33" t="b">
        <f>COUNTIF(Table1[Restaurant Name], $B45)=D$1</f>
        <v>0</v>
      </c>
      <c r="E45" s="33" t="b">
        <f>COUNTIF(Table1[Restaurant Name], $B45)=E$1</f>
        <v>0</v>
      </c>
      <c r="F45" s="33" t="b">
        <f>COUNTIF(Table1[Restaurant Name], $B45)=F$1</f>
        <v>0</v>
      </c>
      <c r="G45" s="33" t="b">
        <f>COUNTIF(Table1[Restaurant Name], $B45)=G$1</f>
        <v>0</v>
      </c>
      <c r="H45" s="33" t="b">
        <f>COUNTIF(Table1[Restaurant Name], $B45)=H$1</f>
        <v>0</v>
      </c>
      <c r="I45" s="33" t="b">
        <f>COUNTIF(Table1[Restaurant Name], $B45)=I$1</f>
        <v>0</v>
      </c>
      <c r="J45" s="33" t="b">
        <f>COUNTIF(Table1[Restaurant Name], $B45)=J$1</f>
        <v>0</v>
      </c>
      <c r="Q45" s="33" t="e">
        <f t="array" ref="Q45">INDEX(Table1[Phone], MATCH(0, COUNTIF($Q$3:Q44,Table1[Phone]), 0))</f>
        <v>#N/A</v>
      </c>
      <c r="R45" s="33" t="b">
        <f>COUNTIF(Table1[Phone], $Q45)=R$1</f>
        <v>0</v>
      </c>
      <c r="S45" s="33" t="b">
        <f>COUNTIF(Table1[Phone], $Q45)=S$1</f>
        <v>0</v>
      </c>
      <c r="T45" s="33" t="b">
        <f>COUNTIF(Table1[Phone], $Q45)=T$1</f>
        <v>0</v>
      </c>
      <c r="U45" s="33" t="b">
        <f>COUNTIF(Table1[Phone], $Q45)=U$1</f>
        <v>0</v>
      </c>
      <c r="V45" s="33" t="b">
        <f>COUNTIF(Table1[Phone], $Q45)=V$1</f>
        <v>0</v>
      </c>
      <c r="W45" s="33" t="b">
        <f>COUNTIF(Table1[Phone], $Q45)=W$1</f>
        <v>0</v>
      </c>
      <c r="X45" s="33" t="b">
        <f>COUNTIF(Table1[Phone], $Q45)=X$1</f>
        <v>0</v>
      </c>
      <c r="Y45" s="33" t="b">
        <f>COUNTIF(Table1[Phone], $Q45)=Y$1</f>
        <v>0</v>
      </c>
    </row>
    <row r="46" spans="2:25" x14ac:dyDescent="0.25">
      <c r="B46" s="33" t="e">
        <f t="array" ref="B46">INDEX(Table1[Restaurant Name], MATCH(0, COUNTIF($B$3:B45,Table1[Restaurant Name]), 0))</f>
        <v>#N/A</v>
      </c>
      <c r="C46" s="33" t="b">
        <f>COUNTIF(Table1[Restaurant Name], $B46)=C$1</f>
        <v>0</v>
      </c>
      <c r="D46" s="33" t="b">
        <f>COUNTIF(Table1[Restaurant Name], $B46)=D$1</f>
        <v>0</v>
      </c>
      <c r="E46" s="33" t="b">
        <f>COUNTIF(Table1[Restaurant Name], $B46)=E$1</f>
        <v>0</v>
      </c>
      <c r="F46" s="33" t="b">
        <f>COUNTIF(Table1[Restaurant Name], $B46)=F$1</f>
        <v>0</v>
      </c>
      <c r="G46" s="33" t="b">
        <f>COUNTIF(Table1[Restaurant Name], $B46)=G$1</f>
        <v>0</v>
      </c>
      <c r="H46" s="33" t="b">
        <f>COUNTIF(Table1[Restaurant Name], $B46)=H$1</f>
        <v>0</v>
      </c>
      <c r="I46" s="33" t="b">
        <f>COUNTIF(Table1[Restaurant Name], $B46)=I$1</f>
        <v>0</v>
      </c>
      <c r="J46" s="33" t="b">
        <f>COUNTIF(Table1[Restaurant Name], $B46)=J$1</f>
        <v>0</v>
      </c>
      <c r="Q46" s="33" t="e">
        <f t="array" ref="Q46">INDEX(Table1[Phone], MATCH(0, COUNTIF($Q$3:Q45,Table1[Phone]), 0))</f>
        <v>#N/A</v>
      </c>
      <c r="R46" s="33" t="b">
        <f>COUNTIF(Table1[Phone], $Q46)=R$1</f>
        <v>0</v>
      </c>
      <c r="S46" s="33" t="b">
        <f>COUNTIF(Table1[Phone], $Q46)=S$1</f>
        <v>0</v>
      </c>
      <c r="T46" s="33" t="b">
        <f>COUNTIF(Table1[Phone], $Q46)=T$1</f>
        <v>0</v>
      </c>
      <c r="U46" s="33" t="b">
        <f>COUNTIF(Table1[Phone], $Q46)=U$1</f>
        <v>0</v>
      </c>
      <c r="V46" s="33" t="b">
        <f>COUNTIF(Table1[Phone], $Q46)=V$1</f>
        <v>0</v>
      </c>
      <c r="W46" s="33" t="b">
        <f>COUNTIF(Table1[Phone], $Q46)=W$1</f>
        <v>0</v>
      </c>
      <c r="X46" s="33" t="b">
        <f>COUNTIF(Table1[Phone], $Q46)=X$1</f>
        <v>0</v>
      </c>
      <c r="Y46" s="33" t="b">
        <f>COUNTIF(Table1[Phone], $Q46)=Y$1</f>
        <v>0</v>
      </c>
    </row>
    <row r="47" spans="2:25" x14ac:dyDescent="0.25">
      <c r="B47" s="33" t="e">
        <f t="array" ref="B47">INDEX(Table1[Restaurant Name], MATCH(0, COUNTIF($B$3:B46,Table1[Restaurant Name]), 0))</f>
        <v>#N/A</v>
      </c>
      <c r="C47" s="33" t="b">
        <f>COUNTIF(Table1[Restaurant Name], $B47)=C$1</f>
        <v>0</v>
      </c>
      <c r="D47" s="33" t="b">
        <f>COUNTIF(Table1[Restaurant Name], $B47)=D$1</f>
        <v>0</v>
      </c>
      <c r="E47" s="33" t="b">
        <f>COUNTIF(Table1[Restaurant Name], $B47)=E$1</f>
        <v>0</v>
      </c>
      <c r="F47" s="33" t="b">
        <f>COUNTIF(Table1[Restaurant Name], $B47)=F$1</f>
        <v>0</v>
      </c>
      <c r="G47" s="33" t="b">
        <f>COUNTIF(Table1[Restaurant Name], $B47)=G$1</f>
        <v>0</v>
      </c>
      <c r="H47" s="33" t="b">
        <f>COUNTIF(Table1[Restaurant Name], $B47)=H$1</f>
        <v>0</v>
      </c>
      <c r="I47" s="33" t="b">
        <f>COUNTIF(Table1[Restaurant Name], $B47)=I$1</f>
        <v>0</v>
      </c>
      <c r="J47" s="33" t="b">
        <f>COUNTIF(Table1[Restaurant Name], $B47)=J$1</f>
        <v>0</v>
      </c>
      <c r="Q47" s="33" t="e">
        <f t="array" ref="Q47">INDEX(Table1[Phone], MATCH(0, COUNTIF($Q$3:Q46,Table1[Phone]), 0))</f>
        <v>#N/A</v>
      </c>
      <c r="R47" s="33" t="b">
        <f>COUNTIF(Table1[Phone], $Q47)=R$1</f>
        <v>0</v>
      </c>
      <c r="S47" s="33" t="b">
        <f>COUNTIF(Table1[Phone], $Q47)=S$1</f>
        <v>0</v>
      </c>
      <c r="T47" s="33" t="b">
        <f>COUNTIF(Table1[Phone], $Q47)=T$1</f>
        <v>0</v>
      </c>
      <c r="U47" s="33" t="b">
        <f>COUNTIF(Table1[Phone], $Q47)=U$1</f>
        <v>0</v>
      </c>
      <c r="V47" s="33" t="b">
        <f>COUNTIF(Table1[Phone], $Q47)=V$1</f>
        <v>0</v>
      </c>
      <c r="W47" s="33" t="b">
        <f>COUNTIF(Table1[Phone], $Q47)=W$1</f>
        <v>0</v>
      </c>
      <c r="X47" s="33" t="b">
        <f>COUNTIF(Table1[Phone], $Q47)=X$1</f>
        <v>0</v>
      </c>
      <c r="Y47" s="33" t="b">
        <f>COUNTIF(Table1[Phone], $Q47)=Y$1</f>
        <v>0</v>
      </c>
    </row>
    <row r="48" spans="2:25" x14ac:dyDescent="0.25">
      <c r="B48" s="33" t="e">
        <f t="array" ref="B48">INDEX(Table1[Restaurant Name], MATCH(0, COUNTIF($B$3:B47,Table1[Restaurant Name]), 0))</f>
        <v>#N/A</v>
      </c>
      <c r="C48" s="33" t="b">
        <f>COUNTIF(Table1[Restaurant Name], $B48)=C$1</f>
        <v>0</v>
      </c>
      <c r="D48" s="33" t="b">
        <f>COUNTIF(Table1[Restaurant Name], $B48)=D$1</f>
        <v>0</v>
      </c>
      <c r="E48" s="33" t="b">
        <f>COUNTIF(Table1[Restaurant Name], $B48)=E$1</f>
        <v>0</v>
      </c>
      <c r="F48" s="33" t="b">
        <f>COUNTIF(Table1[Restaurant Name], $B48)=F$1</f>
        <v>0</v>
      </c>
      <c r="G48" s="33" t="b">
        <f>COUNTIF(Table1[Restaurant Name], $B48)=G$1</f>
        <v>0</v>
      </c>
      <c r="H48" s="33" t="b">
        <f>COUNTIF(Table1[Restaurant Name], $B48)=H$1</f>
        <v>0</v>
      </c>
      <c r="I48" s="33" t="b">
        <f>COUNTIF(Table1[Restaurant Name], $B48)=I$1</f>
        <v>0</v>
      </c>
      <c r="J48" s="33" t="b">
        <f>COUNTIF(Table1[Restaurant Name], $B48)=J$1</f>
        <v>0</v>
      </c>
      <c r="Q48" s="33" t="e">
        <f t="array" ref="Q48">INDEX(Table1[Phone], MATCH(0, COUNTIF($Q$3:Q47,Table1[Phone]), 0))</f>
        <v>#N/A</v>
      </c>
      <c r="R48" s="33" t="b">
        <f>COUNTIF(Table1[Phone], $Q48)=R$1</f>
        <v>0</v>
      </c>
      <c r="S48" s="33" t="b">
        <f>COUNTIF(Table1[Phone], $Q48)=S$1</f>
        <v>0</v>
      </c>
      <c r="T48" s="33" t="b">
        <f>COUNTIF(Table1[Phone], $Q48)=T$1</f>
        <v>0</v>
      </c>
      <c r="U48" s="33" t="b">
        <f>COUNTIF(Table1[Phone], $Q48)=U$1</f>
        <v>0</v>
      </c>
      <c r="V48" s="33" t="b">
        <f>COUNTIF(Table1[Phone], $Q48)=V$1</f>
        <v>0</v>
      </c>
      <c r="W48" s="33" t="b">
        <f>COUNTIF(Table1[Phone], $Q48)=W$1</f>
        <v>0</v>
      </c>
      <c r="X48" s="33" t="b">
        <f>COUNTIF(Table1[Phone], $Q48)=X$1</f>
        <v>0</v>
      </c>
      <c r="Y48" s="33" t="b">
        <f>COUNTIF(Table1[Phone], $Q48)=Y$1</f>
        <v>0</v>
      </c>
    </row>
    <row r="49" spans="2:25" x14ac:dyDescent="0.25">
      <c r="B49" s="33" t="e">
        <f t="array" ref="B49">INDEX(Table1[Restaurant Name], MATCH(0, COUNTIF($B$3:B48,Table1[Restaurant Name]), 0))</f>
        <v>#N/A</v>
      </c>
      <c r="C49" s="33" t="b">
        <f>COUNTIF(Table1[Restaurant Name], $B49)=C$1</f>
        <v>0</v>
      </c>
      <c r="D49" s="33" t="b">
        <f>COUNTIF(Table1[Restaurant Name], $B49)=D$1</f>
        <v>0</v>
      </c>
      <c r="E49" s="33" t="b">
        <f>COUNTIF(Table1[Restaurant Name], $B49)=E$1</f>
        <v>0</v>
      </c>
      <c r="F49" s="33" t="b">
        <f>COUNTIF(Table1[Restaurant Name], $B49)=F$1</f>
        <v>0</v>
      </c>
      <c r="G49" s="33" t="b">
        <f>COUNTIF(Table1[Restaurant Name], $B49)=G$1</f>
        <v>0</v>
      </c>
      <c r="H49" s="33" t="b">
        <f>COUNTIF(Table1[Restaurant Name], $B49)=H$1</f>
        <v>0</v>
      </c>
      <c r="I49" s="33" t="b">
        <f>COUNTIF(Table1[Restaurant Name], $B49)=I$1</f>
        <v>0</v>
      </c>
      <c r="J49" s="33" t="b">
        <f>COUNTIF(Table1[Restaurant Name], $B49)=J$1</f>
        <v>0</v>
      </c>
      <c r="Q49" s="33" t="e">
        <f t="array" ref="Q49">INDEX(Table1[Phone], MATCH(0, COUNTIF($Q$3:Q48,Table1[Phone]), 0))</f>
        <v>#N/A</v>
      </c>
      <c r="R49" s="33" t="b">
        <f>COUNTIF(Table1[Phone], $Q49)=R$1</f>
        <v>0</v>
      </c>
      <c r="S49" s="33" t="b">
        <f>COUNTIF(Table1[Phone], $Q49)=S$1</f>
        <v>0</v>
      </c>
      <c r="T49" s="33" t="b">
        <f>COUNTIF(Table1[Phone], $Q49)=T$1</f>
        <v>0</v>
      </c>
      <c r="U49" s="33" t="b">
        <f>COUNTIF(Table1[Phone], $Q49)=U$1</f>
        <v>0</v>
      </c>
      <c r="V49" s="33" t="b">
        <f>COUNTIF(Table1[Phone], $Q49)=V$1</f>
        <v>0</v>
      </c>
      <c r="W49" s="33" t="b">
        <f>COUNTIF(Table1[Phone], $Q49)=W$1</f>
        <v>0</v>
      </c>
      <c r="X49" s="33" t="b">
        <f>COUNTIF(Table1[Phone], $Q49)=X$1</f>
        <v>0</v>
      </c>
      <c r="Y49" s="33" t="b">
        <f>COUNTIF(Table1[Phone], $Q49)=Y$1</f>
        <v>0</v>
      </c>
    </row>
    <row r="50" spans="2:25" x14ac:dyDescent="0.25">
      <c r="B50" s="33" t="e">
        <f t="array" ref="B50">INDEX(Table1[Restaurant Name], MATCH(0, COUNTIF($B$3:B49,Table1[Restaurant Name]), 0))</f>
        <v>#N/A</v>
      </c>
      <c r="C50" s="33" t="b">
        <f>COUNTIF(Table1[Restaurant Name], $B50)=C$1</f>
        <v>0</v>
      </c>
      <c r="D50" s="33" t="b">
        <f>COUNTIF(Table1[Restaurant Name], $B50)=D$1</f>
        <v>0</v>
      </c>
      <c r="E50" s="33" t="b">
        <f>COUNTIF(Table1[Restaurant Name], $B50)=E$1</f>
        <v>0</v>
      </c>
      <c r="F50" s="33" t="b">
        <f>COUNTIF(Table1[Restaurant Name], $B50)=F$1</f>
        <v>0</v>
      </c>
      <c r="G50" s="33" t="b">
        <f>COUNTIF(Table1[Restaurant Name], $B50)=G$1</f>
        <v>0</v>
      </c>
      <c r="H50" s="33" t="b">
        <f>COUNTIF(Table1[Restaurant Name], $B50)=H$1</f>
        <v>0</v>
      </c>
      <c r="I50" s="33" t="b">
        <f>COUNTIF(Table1[Restaurant Name], $B50)=I$1</f>
        <v>0</v>
      </c>
      <c r="J50" s="33" t="b">
        <f>COUNTIF(Table1[Restaurant Name], $B50)=J$1</f>
        <v>0</v>
      </c>
      <c r="Q50" s="33" t="e">
        <f t="array" ref="Q50">INDEX(Table1[Phone], MATCH(0, COUNTIF($Q$3:Q49,Table1[Phone]), 0))</f>
        <v>#N/A</v>
      </c>
      <c r="R50" s="33" t="b">
        <f>COUNTIF(Table1[Phone], $Q50)=R$1</f>
        <v>0</v>
      </c>
      <c r="S50" s="33" t="b">
        <f>COUNTIF(Table1[Phone], $Q50)=S$1</f>
        <v>0</v>
      </c>
      <c r="T50" s="33" t="b">
        <f>COUNTIF(Table1[Phone], $Q50)=T$1</f>
        <v>0</v>
      </c>
      <c r="U50" s="33" t="b">
        <f>COUNTIF(Table1[Phone], $Q50)=U$1</f>
        <v>0</v>
      </c>
      <c r="V50" s="33" t="b">
        <f>COUNTIF(Table1[Phone], $Q50)=V$1</f>
        <v>0</v>
      </c>
      <c r="W50" s="33" t="b">
        <f>COUNTIF(Table1[Phone], $Q50)=W$1</f>
        <v>0</v>
      </c>
      <c r="X50" s="33" t="b">
        <f>COUNTIF(Table1[Phone], $Q50)=X$1</f>
        <v>0</v>
      </c>
      <c r="Y50" s="33" t="b">
        <f>COUNTIF(Table1[Phone], $Q50)=Y$1</f>
        <v>0</v>
      </c>
    </row>
    <row r="51" spans="2:25" x14ac:dyDescent="0.25">
      <c r="B51" s="33" t="e">
        <f t="array" ref="B51">INDEX(Table1[Restaurant Name], MATCH(0, COUNTIF($B$3:B50,Table1[Restaurant Name]), 0))</f>
        <v>#N/A</v>
      </c>
      <c r="C51" s="33" t="b">
        <f>COUNTIF(Table1[Restaurant Name], $B51)=C$1</f>
        <v>0</v>
      </c>
      <c r="D51" s="33" t="b">
        <f>COUNTIF(Table1[Restaurant Name], $B51)=D$1</f>
        <v>0</v>
      </c>
      <c r="E51" s="33" t="b">
        <f>COUNTIF(Table1[Restaurant Name], $B51)=E$1</f>
        <v>0</v>
      </c>
      <c r="F51" s="33" t="b">
        <f>COUNTIF(Table1[Restaurant Name], $B51)=F$1</f>
        <v>0</v>
      </c>
      <c r="G51" s="33" t="b">
        <f>COUNTIF(Table1[Restaurant Name], $B51)=G$1</f>
        <v>0</v>
      </c>
      <c r="H51" s="33" t="b">
        <f>COUNTIF(Table1[Restaurant Name], $B51)=H$1</f>
        <v>0</v>
      </c>
      <c r="I51" s="33" t="b">
        <f>COUNTIF(Table1[Restaurant Name], $B51)=I$1</f>
        <v>0</v>
      </c>
      <c r="J51" s="33" t="b">
        <f>COUNTIF(Table1[Restaurant Name], $B51)=J$1</f>
        <v>0</v>
      </c>
      <c r="Q51" s="33" t="e">
        <f t="array" ref="Q51">INDEX(Table1[Phone], MATCH(0, COUNTIF($Q$3:Q50,Table1[Phone]), 0))</f>
        <v>#N/A</v>
      </c>
      <c r="R51" s="33" t="b">
        <f>COUNTIF(Table1[Phone], $Q51)=R$1</f>
        <v>0</v>
      </c>
      <c r="S51" s="33" t="b">
        <f>COUNTIF(Table1[Phone], $Q51)=S$1</f>
        <v>0</v>
      </c>
      <c r="T51" s="33" t="b">
        <f>COUNTIF(Table1[Phone], $Q51)=T$1</f>
        <v>0</v>
      </c>
      <c r="U51" s="33" t="b">
        <f>COUNTIF(Table1[Phone], $Q51)=U$1</f>
        <v>0</v>
      </c>
      <c r="V51" s="33" t="b">
        <f>COUNTIF(Table1[Phone], $Q51)=V$1</f>
        <v>0</v>
      </c>
      <c r="W51" s="33" t="b">
        <f>COUNTIF(Table1[Phone], $Q51)=W$1</f>
        <v>0</v>
      </c>
      <c r="X51" s="33" t="b">
        <f>COUNTIF(Table1[Phone], $Q51)=X$1</f>
        <v>0</v>
      </c>
      <c r="Y51" s="33" t="b">
        <f>COUNTIF(Table1[Phone], $Q51)=Y$1</f>
        <v>0</v>
      </c>
    </row>
    <row r="52" spans="2:25" x14ac:dyDescent="0.25">
      <c r="B52" s="33" t="e">
        <f t="array" ref="B52">INDEX(Table1[Restaurant Name], MATCH(0, COUNTIF($B$3:B51,Table1[Restaurant Name]), 0))</f>
        <v>#N/A</v>
      </c>
      <c r="C52" s="33" t="b">
        <f>COUNTIF(Table1[Restaurant Name], $B52)=C$1</f>
        <v>0</v>
      </c>
      <c r="D52" s="33" t="b">
        <f>COUNTIF(Table1[Restaurant Name], $B52)=D$1</f>
        <v>0</v>
      </c>
      <c r="E52" s="33" t="b">
        <f>COUNTIF(Table1[Restaurant Name], $B52)=E$1</f>
        <v>0</v>
      </c>
      <c r="F52" s="33" t="b">
        <f>COUNTIF(Table1[Restaurant Name], $B52)=F$1</f>
        <v>0</v>
      </c>
      <c r="G52" s="33" t="b">
        <f>COUNTIF(Table1[Restaurant Name], $B52)=G$1</f>
        <v>0</v>
      </c>
      <c r="H52" s="33" t="b">
        <f>COUNTIF(Table1[Restaurant Name], $B52)=H$1</f>
        <v>0</v>
      </c>
      <c r="I52" s="33" t="b">
        <f>COUNTIF(Table1[Restaurant Name], $B52)=I$1</f>
        <v>0</v>
      </c>
      <c r="J52" s="33" t="b">
        <f>COUNTIF(Table1[Restaurant Name], $B52)=J$1</f>
        <v>0</v>
      </c>
      <c r="Q52" s="33" t="e">
        <f t="array" ref="Q52">INDEX(Table1[Phone], MATCH(0, COUNTIF($Q$3:Q51,Table1[Phone]), 0))</f>
        <v>#N/A</v>
      </c>
      <c r="R52" s="33" t="b">
        <f>COUNTIF(Table1[Phone], $Q52)=R$1</f>
        <v>0</v>
      </c>
      <c r="S52" s="33" t="b">
        <f>COUNTIF(Table1[Phone], $Q52)=S$1</f>
        <v>0</v>
      </c>
      <c r="T52" s="33" t="b">
        <f>COUNTIF(Table1[Phone], $Q52)=T$1</f>
        <v>0</v>
      </c>
      <c r="U52" s="33" t="b">
        <f>COUNTIF(Table1[Phone], $Q52)=U$1</f>
        <v>0</v>
      </c>
      <c r="V52" s="33" t="b">
        <f>COUNTIF(Table1[Phone], $Q52)=V$1</f>
        <v>0</v>
      </c>
      <c r="W52" s="33" t="b">
        <f>COUNTIF(Table1[Phone], $Q52)=W$1</f>
        <v>0</v>
      </c>
      <c r="X52" s="33" t="b">
        <f>COUNTIF(Table1[Phone], $Q52)=X$1</f>
        <v>0</v>
      </c>
      <c r="Y52" s="33" t="b">
        <f>COUNTIF(Table1[Phone], $Q52)=Y$1</f>
        <v>0</v>
      </c>
    </row>
    <row r="53" spans="2:25" x14ac:dyDescent="0.25">
      <c r="B53" s="33" t="e">
        <f t="array" ref="B53">INDEX(Table1[Restaurant Name], MATCH(0, COUNTIF($B$3:B52,Table1[Restaurant Name]), 0))</f>
        <v>#N/A</v>
      </c>
      <c r="C53" s="33" t="b">
        <f>COUNTIF(Table1[Restaurant Name], $B53)=C$1</f>
        <v>0</v>
      </c>
      <c r="D53" s="33" t="b">
        <f>COUNTIF(Table1[Restaurant Name], $B53)=D$1</f>
        <v>0</v>
      </c>
      <c r="E53" s="33" t="b">
        <f>COUNTIF(Table1[Restaurant Name], $B53)=E$1</f>
        <v>0</v>
      </c>
      <c r="F53" s="33" t="b">
        <f>COUNTIF(Table1[Restaurant Name], $B53)=F$1</f>
        <v>0</v>
      </c>
      <c r="G53" s="33" t="b">
        <f>COUNTIF(Table1[Restaurant Name], $B53)=G$1</f>
        <v>0</v>
      </c>
      <c r="H53" s="33" t="b">
        <f>COUNTIF(Table1[Restaurant Name], $B53)=H$1</f>
        <v>0</v>
      </c>
      <c r="I53" s="33" t="b">
        <f>COUNTIF(Table1[Restaurant Name], $B53)=I$1</f>
        <v>0</v>
      </c>
      <c r="J53" s="33" t="b">
        <f>COUNTIF(Table1[Restaurant Name], $B53)=J$1</f>
        <v>0</v>
      </c>
      <c r="Q53" s="33" t="e">
        <f t="array" ref="Q53">INDEX(Table1[Phone], MATCH(0, COUNTIF($Q$3:Q52,Table1[Phone]), 0))</f>
        <v>#N/A</v>
      </c>
      <c r="R53" s="33" t="b">
        <f>COUNTIF(Table1[Phone], $Q53)=R$1</f>
        <v>0</v>
      </c>
      <c r="S53" s="33" t="b">
        <f>COUNTIF(Table1[Phone], $Q53)=S$1</f>
        <v>0</v>
      </c>
      <c r="T53" s="33" t="b">
        <f>COUNTIF(Table1[Phone], $Q53)=T$1</f>
        <v>0</v>
      </c>
      <c r="U53" s="33" t="b">
        <f>COUNTIF(Table1[Phone], $Q53)=U$1</f>
        <v>0</v>
      </c>
      <c r="V53" s="33" t="b">
        <f>COUNTIF(Table1[Phone], $Q53)=V$1</f>
        <v>0</v>
      </c>
      <c r="W53" s="33" t="b">
        <f>COUNTIF(Table1[Phone], $Q53)=W$1</f>
        <v>0</v>
      </c>
      <c r="X53" s="33" t="b">
        <f>COUNTIF(Table1[Phone], $Q53)=X$1</f>
        <v>0</v>
      </c>
      <c r="Y53" s="33" t="b">
        <f>COUNTIF(Table1[Phone], $Q53)=Y$1</f>
        <v>0</v>
      </c>
    </row>
    <row r="54" spans="2:25" x14ac:dyDescent="0.25">
      <c r="B54" s="33" t="e">
        <f t="array" ref="B54">INDEX(Table1[Restaurant Name], MATCH(0, COUNTIF($B$3:B53,Table1[Restaurant Name]), 0))</f>
        <v>#N/A</v>
      </c>
      <c r="C54" s="33" t="b">
        <f>COUNTIF(Table1[Restaurant Name], $B54)=C$1</f>
        <v>0</v>
      </c>
      <c r="D54" s="33" t="b">
        <f>COUNTIF(Table1[Restaurant Name], $B54)=D$1</f>
        <v>0</v>
      </c>
      <c r="E54" s="33" t="b">
        <f>COUNTIF(Table1[Restaurant Name], $B54)=E$1</f>
        <v>0</v>
      </c>
      <c r="F54" s="33" t="b">
        <f>COUNTIF(Table1[Restaurant Name], $B54)=F$1</f>
        <v>0</v>
      </c>
      <c r="G54" s="33" t="b">
        <f>COUNTIF(Table1[Restaurant Name], $B54)=G$1</f>
        <v>0</v>
      </c>
      <c r="H54" s="33" t="b">
        <f>COUNTIF(Table1[Restaurant Name], $B54)=H$1</f>
        <v>0</v>
      </c>
      <c r="I54" s="33" t="b">
        <f>COUNTIF(Table1[Restaurant Name], $B54)=I$1</f>
        <v>0</v>
      </c>
      <c r="J54" s="33" t="b">
        <f>COUNTIF(Table1[Restaurant Name], $B54)=J$1</f>
        <v>0</v>
      </c>
      <c r="Q54" s="33" t="e">
        <f t="array" ref="Q54">INDEX(Table1[Phone], MATCH(0, COUNTIF($Q$3:Q53,Table1[Phone]), 0))</f>
        <v>#N/A</v>
      </c>
      <c r="R54" s="33" t="b">
        <f>COUNTIF(Table1[Phone], $Q54)=R$1</f>
        <v>0</v>
      </c>
      <c r="S54" s="33" t="b">
        <f>COUNTIF(Table1[Phone], $Q54)=S$1</f>
        <v>0</v>
      </c>
      <c r="T54" s="33" t="b">
        <f>COUNTIF(Table1[Phone], $Q54)=T$1</f>
        <v>0</v>
      </c>
      <c r="U54" s="33" t="b">
        <f>COUNTIF(Table1[Phone], $Q54)=U$1</f>
        <v>0</v>
      </c>
      <c r="V54" s="33" t="b">
        <f>COUNTIF(Table1[Phone], $Q54)=V$1</f>
        <v>0</v>
      </c>
      <c r="W54" s="33" t="b">
        <f>COUNTIF(Table1[Phone], $Q54)=W$1</f>
        <v>0</v>
      </c>
      <c r="X54" s="33" t="b">
        <f>COUNTIF(Table1[Phone], $Q54)=X$1</f>
        <v>0</v>
      </c>
      <c r="Y54" s="33" t="b">
        <f>COUNTIF(Table1[Phone], $Q54)=Y$1</f>
        <v>0</v>
      </c>
    </row>
    <row r="55" spans="2:25" x14ac:dyDescent="0.25">
      <c r="B55" s="33" t="e">
        <f t="array" ref="B55">INDEX(Table1[Restaurant Name], MATCH(0, COUNTIF($B$3:B54,Table1[Restaurant Name]), 0))</f>
        <v>#N/A</v>
      </c>
      <c r="C55" s="33" t="b">
        <f>COUNTIF(Table1[Restaurant Name], $B55)=C$1</f>
        <v>0</v>
      </c>
      <c r="D55" s="33" t="b">
        <f>COUNTIF(Table1[Restaurant Name], $B55)=D$1</f>
        <v>0</v>
      </c>
      <c r="E55" s="33" t="b">
        <f>COUNTIF(Table1[Restaurant Name], $B55)=E$1</f>
        <v>0</v>
      </c>
      <c r="F55" s="33" t="b">
        <f>COUNTIF(Table1[Restaurant Name], $B55)=F$1</f>
        <v>0</v>
      </c>
      <c r="G55" s="33" t="b">
        <f>COUNTIF(Table1[Restaurant Name], $B55)=G$1</f>
        <v>0</v>
      </c>
      <c r="H55" s="33" t="b">
        <f>COUNTIF(Table1[Restaurant Name], $B55)=H$1</f>
        <v>0</v>
      </c>
      <c r="I55" s="33" t="b">
        <f>COUNTIF(Table1[Restaurant Name], $B55)=I$1</f>
        <v>0</v>
      </c>
      <c r="J55" s="33" t="b">
        <f>COUNTIF(Table1[Restaurant Name], $B55)=J$1</f>
        <v>0</v>
      </c>
      <c r="Q55" s="33" t="e">
        <f t="array" ref="Q55">INDEX(Table1[Phone], MATCH(0, COUNTIF($Q$3:Q54,Table1[Phone]), 0))</f>
        <v>#N/A</v>
      </c>
      <c r="R55" s="33" t="b">
        <f>COUNTIF(Table1[Phone], $Q55)=R$1</f>
        <v>0</v>
      </c>
      <c r="S55" s="33" t="b">
        <f>COUNTIF(Table1[Phone], $Q55)=S$1</f>
        <v>0</v>
      </c>
      <c r="T55" s="33" t="b">
        <f>COUNTIF(Table1[Phone], $Q55)=T$1</f>
        <v>0</v>
      </c>
      <c r="U55" s="33" t="b">
        <f>COUNTIF(Table1[Phone], $Q55)=U$1</f>
        <v>0</v>
      </c>
      <c r="V55" s="33" t="b">
        <f>COUNTIF(Table1[Phone], $Q55)=V$1</f>
        <v>0</v>
      </c>
      <c r="W55" s="33" t="b">
        <f>COUNTIF(Table1[Phone], $Q55)=W$1</f>
        <v>0</v>
      </c>
      <c r="X55" s="33" t="b">
        <f>COUNTIF(Table1[Phone], $Q55)=X$1</f>
        <v>0</v>
      </c>
      <c r="Y55" s="33" t="b">
        <f>COUNTIF(Table1[Phone], $Q55)=Y$1</f>
        <v>0</v>
      </c>
    </row>
    <row r="56" spans="2:25" x14ac:dyDescent="0.25">
      <c r="B56" s="33" t="e">
        <f t="array" ref="B56">INDEX(Table1[Restaurant Name], MATCH(0, COUNTIF($B$3:B55,Table1[Restaurant Name]), 0))</f>
        <v>#N/A</v>
      </c>
      <c r="C56" s="33" t="b">
        <f>COUNTIF(Table1[Restaurant Name], $B56)=C$1</f>
        <v>0</v>
      </c>
      <c r="D56" s="33" t="b">
        <f>COUNTIF(Table1[Restaurant Name], $B56)=D$1</f>
        <v>0</v>
      </c>
      <c r="E56" s="33" t="b">
        <f>COUNTIF(Table1[Restaurant Name], $B56)=E$1</f>
        <v>0</v>
      </c>
      <c r="F56" s="33" t="b">
        <f>COUNTIF(Table1[Restaurant Name], $B56)=F$1</f>
        <v>0</v>
      </c>
      <c r="G56" s="33" t="b">
        <f>COUNTIF(Table1[Restaurant Name], $B56)=G$1</f>
        <v>0</v>
      </c>
      <c r="H56" s="33" t="b">
        <f>COUNTIF(Table1[Restaurant Name], $B56)=H$1</f>
        <v>0</v>
      </c>
      <c r="I56" s="33" t="b">
        <f>COUNTIF(Table1[Restaurant Name], $B56)=I$1</f>
        <v>0</v>
      </c>
      <c r="J56" s="33" t="b">
        <f>COUNTIF(Table1[Restaurant Name], $B56)=J$1</f>
        <v>0</v>
      </c>
      <c r="Q56" s="33" t="e">
        <f t="array" ref="Q56">INDEX(Table1[Phone], MATCH(0, COUNTIF($Q$3:Q55,Table1[Phone]), 0))</f>
        <v>#N/A</v>
      </c>
      <c r="R56" s="33" t="b">
        <f>COUNTIF(Table1[Phone], $Q56)=R$1</f>
        <v>0</v>
      </c>
      <c r="S56" s="33" t="b">
        <f>COUNTIF(Table1[Phone], $Q56)=S$1</f>
        <v>0</v>
      </c>
      <c r="T56" s="33" t="b">
        <f>COUNTIF(Table1[Phone], $Q56)=T$1</f>
        <v>0</v>
      </c>
      <c r="U56" s="33" t="b">
        <f>COUNTIF(Table1[Phone], $Q56)=U$1</f>
        <v>0</v>
      </c>
      <c r="V56" s="33" t="b">
        <f>COUNTIF(Table1[Phone], $Q56)=V$1</f>
        <v>0</v>
      </c>
      <c r="W56" s="33" t="b">
        <f>COUNTIF(Table1[Phone], $Q56)=W$1</f>
        <v>0</v>
      </c>
      <c r="X56" s="33" t="b">
        <f>COUNTIF(Table1[Phone], $Q56)=X$1</f>
        <v>0</v>
      </c>
      <c r="Y56" s="33" t="b">
        <f>COUNTIF(Table1[Phone], $Q56)=Y$1</f>
        <v>0</v>
      </c>
    </row>
    <row r="57" spans="2:25" x14ac:dyDescent="0.25">
      <c r="B57" s="33" t="e">
        <f t="array" ref="B57">INDEX(Table1[Restaurant Name], MATCH(0, COUNTIF($B$3:B56,Table1[Restaurant Name]), 0))</f>
        <v>#N/A</v>
      </c>
      <c r="C57" s="33" t="b">
        <f>COUNTIF(Table1[Restaurant Name], $B57)=C$1</f>
        <v>0</v>
      </c>
      <c r="D57" s="33" t="b">
        <f>COUNTIF(Table1[Restaurant Name], $B57)=D$1</f>
        <v>0</v>
      </c>
      <c r="E57" s="33" t="b">
        <f>COUNTIF(Table1[Restaurant Name], $B57)=E$1</f>
        <v>0</v>
      </c>
      <c r="F57" s="33" t="b">
        <f>COUNTIF(Table1[Restaurant Name], $B57)=F$1</f>
        <v>0</v>
      </c>
      <c r="G57" s="33" t="b">
        <f>COUNTIF(Table1[Restaurant Name], $B57)=G$1</f>
        <v>0</v>
      </c>
      <c r="H57" s="33" t="b">
        <f>COUNTIF(Table1[Restaurant Name], $B57)=H$1</f>
        <v>0</v>
      </c>
      <c r="I57" s="33" t="b">
        <f>COUNTIF(Table1[Restaurant Name], $B57)=I$1</f>
        <v>0</v>
      </c>
      <c r="J57" s="33" t="b">
        <f>COUNTIF(Table1[Restaurant Name], $B57)=J$1</f>
        <v>0</v>
      </c>
      <c r="Q57" s="33" t="e">
        <f t="array" ref="Q57">INDEX(Table1[Phone], MATCH(0, COUNTIF($Q$3:Q56,Table1[Phone]), 0))</f>
        <v>#N/A</v>
      </c>
      <c r="R57" s="33" t="b">
        <f>COUNTIF(Table1[Phone], $Q57)=R$1</f>
        <v>0</v>
      </c>
      <c r="S57" s="33" t="b">
        <f>COUNTIF(Table1[Phone], $Q57)=S$1</f>
        <v>0</v>
      </c>
      <c r="T57" s="33" t="b">
        <f>COUNTIF(Table1[Phone], $Q57)=T$1</f>
        <v>0</v>
      </c>
      <c r="U57" s="33" t="b">
        <f>COUNTIF(Table1[Phone], $Q57)=U$1</f>
        <v>0</v>
      </c>
      <c r="V57" s="33" t="b">
        <f>COUNTIF(Table1[Phone], $Q57)=V$1</f>
        <v>0</v>
      </c>
      <c r="W57" s="33" t="b">
        <f>COUNTIF(Table1[Phone], $Q57)=W$1</f>
        <v>0</v>
      </c>
      <c r="X57" s="33" t="b">
        <f>COUNTIF(Table1[Phone], $Q57)=X$1</f>
        <v>0</v>
      </c>
      <c r="Y57" s="33" t="b">
        <f>COUNTIF(Table1[Phone], $Q57)=Y$1</f>
        <v>0</v>
      </c>
    </row>
    <row r="58" spans="2:25" x14ac:dyDescent="0.25">
      <c r="B58" s="33" t="e">
        <f t="array" ref="B58">INDEX(Table1[Restaurant Name], MATCH(0, COUNTIF($B$3:B57,Table1[Restaurant Name]), 0))</f>
        <v>#N/A</v>
      </c>
      <c r="C58" s="33" t="b">
        <f>COUNTIF(Table1[Restaurant Name], $B58)=C$1</f>
        <v>0</v>
      </c>
      <c r="D58" s="33" t="b">
        <f>COUNTIF(Table1[Restaurant Name], $B58)=D$1</f>
        <v>0</v>
      </c>
      <c r="E58" s="33" t="b">
        <f>COUNTIF(Table1[Restaurant Name], $B58)=E$1</f>
        <v>0</v>
      </c>
      <c r="F58" s="33" t="b">
        <f>COUNTIF(Table1[Restaurant Name], $B58)=F$1</f>
        <v>0</v>
      </c>
      <c r="G58" s="33" t="b">
        <f>COUNTIF(Table1[Restaurant Name], $B58)=G$1</f>
        <v>0</v>
      </c>
      <c r="H58" s="33" t="b">
        <f>COUNTIF(Table1[Restaurant Name], $B58)=H$1</f>
        <v>0</v>
      </c>
      <c r="I58" s="33" t="b">
        <f>COUNTIF(Table1[Restaurant Name], $B58)=I$1</f>
        <v>0</v>
      </c>
      <c r="J58" s="33" t="b">
        <f>COUNTIF(Table1[Restaurant Name], $B58)=J$1</f>
        <v>0</v>
      </c>
      <c r="Q58" s="33" t="e">
        <f t="array" ref="Q58">INDEX(Table1[Phone], MATCH(0, COUNTIF($Q$3:Q57,Table1[Phone]), 0))</f>
        <v>#N/A</v>
      </c>
      <c r="R58" s="33" t="b">
        <f>COUNTIF(Table1[Phone], $Q58)=R$1</f>
        <v>0</v>
      </c>
      <c r="S58" s="33" t="b">
        <f>COUNTIF(Table1[Phone], $Q58)=S$1</f>
        <v>0</v>
      </c>
      <c r="T58" s="33" t="b">
        <f>COUNTIF(Table1[Phone], $Q58)=T$1</f>
        <v>0</v>
      </c>
      <c r="U58" s="33" t="b">
        <f>COUNTIF(Table1[Phone], $Q58)=U$1</f>
        <v>0</v>
      </c>
      <c r="V58" s="33" t="b">
        <f>COUNTIF(Table1[Phone], $Q58)=V$1</f>
        <v>0</v>
      </c>
      <c r="W58" s="33" t="b">
        <f>COUNTIF(Table1[Phone], $Q58)=W$1</f>
        <v>0</v>
      </c>
      <c r="X58" s="33" t="b">
        <f>COUNTIF(Table1[Phone], $Q58)=X$1</f>
        <v>0</v>
      </c>
      <c r="Y58" s="33" t="b">
        <f>COUNTIF(Table1[Phone], $Q58)=Y$1</f>
        <v>0</v>
      </c>
    </row>
    <row r="59" spans="2:25" x14ac:dyDescent="0.25">
      <c r="B59" s="33" t="e">
        <f t="array" ref="B59">INDEX(Table1[Restaurant Name], MATCH(0, COUNTIF($B$3:B58,Table1[Restaurant Name]), 0))</f>
        <v>#N/A</v>
      </c>
      <c r="C59" s="33" t="b">
        <f>COUNTIF(Table1[Restaurant Name], $B59)=C$1</f>
        <v>0</v>
      </c>
      <c r="D59" s="33" t="b">
        <f>COUNTIF(Table1[Restaurant Name], $B59)=D$1</f>
        <v>0</v>
      </c>
      <c r="E59" s="33" t="b">
        <f>COUNTIF(Table1[Restaurant Name], $B59)=E$1</f>
        <v>0</v>
      </c>
      <c r="F59" s="33" t="b">
        <f>COUNTIF(Table1[Restaurant Name], $B59)=F$1</f>
        <v>0</v>
      </c>
      <c r="G59" s="33" t="b">
        <f>COUNTIF(Table1[Restaurant Name], $B59)=G$1</f>
        <v>0</v>
      </c>
      <c r="H59" s="33" t="b">
        <f>COUNTIF(Table1[Restaurant Name], $B59)=H$1</f>
        <v>0</v>
      </c>
      <c r="I59" s="33" t="b">
        <f>COUNTIF(Table1[Restaurant Name], $B59)=I$1</f>
        <v>0</v>
      </c>
      <c r="J59" s="33" t="b">
        <f>COUNTIF(Table1[Restaurant Name], $B59)=J$1</f>
        <v>0</v>
      </c>
      <c r="Q59" s="33" t="e">
        <f t="array" ref="Q59">INDEX(Table1[Phone], MATCH(0, COUNTIF($Q$3:Q58,Table1[Phone]), 0))</f>
        <v>#N/A</v>
      </c>
      <c r="R59" s="33" t="b">
        <f>COUNTIF(Table1[Phone], $Q59)=R$1</f>
        <v>0</v>
      </c>
      <c r="S59" s="33" t="b">
        <f>COUNTIF(Table1[Phone], $Q59)=S$1</f>
        <v>0</v>
      </c>
      <c r="T59" s="33" t="b">
        <f>COUNTIF(Table1[Phone], $Q59)=T$1</f>
        <v>0</v>
      </c>
      <c r="U59" s="33" t="b">
        <f>COUNTIF(Table1[Phone], $Q59)=U$1</f>
        <v>0</v>
      </c>
      <c r="V59" s="33" t="b">
        <f>COUNTIF(Table1[Phone], $Q59)=V$1</f>
        <v>0</v>
      </c>
      <c r="W59" s="33" t="b">
        <f>COUNTIF(Table1[Phone], $Q59)=W$1</f>
        <v>0</v>
      </c>
      <c r="X59" s="33" t="b">
        <f>COUNTIF(Table1[Phone], $Q59)=X$1</f>
        <v>0</v>
      </c>
      <c r="Y59" s="33" t="b">
        <f>COUNTIF(Table1[Phone], $Q59)=Y$1</f>
        <v>0</v>
      </c>
    </row>
    <row r="60" spans="2:25" x14ac:dyDescent="0.25">
      <c r="B60" s="33" t="e">
        <f t="array" ref="B60">INDEX(Table1[Restaurant Name], MATCH(0, COUNTIF($B$3:B59,Table1[Restaurant Name]), 0))</f>
        <v>#N/A</v>
      </c>
      <c r="C60" s="33" t="b">
        <f>COUNTIF(Table1[Restaurant Name], $B60)=C$1</f>
        <v>0</v>
      </c>
      <c r="D60" s="33" t="b">
        <f>COUNTIF(Table1[Restaurant Name], $B60)=D$1</f>
        <v>0</v>
      </c>
      <c r="E60" s="33" t="b">
        <f>COUNTIF(Table1[Restaurant Name], $B60)=E$1</f>
        <v>0</v>
      </c>
      <c r="F60" s="33" t="b">
        <f>COUNTIF(Table1[Restaurant Name], $B60)=F$1</f>
        <v>0</v>
      </c>
      <c r="G60" s="33" t="b">
        <f>COUNTIF(Table1[Restaurant Name], $B60)=G$1</f>
        <v>0</v>
      </c>
      <c r="H60" s="33" t="b">
        <f>COUNTIF(Table1[Restaurant Name], $B60)=H$1</f>
        <v>0</v>
      </c>
      <c r="I60" s="33" t="b">
        <f>COUNTIF(Table1[Restaurant Name], $B60)=I$1</f>
        <v>0</v>
      </c>
      <c r="J60" s="33" t="b">
        <f>COUNTIF(Table1[Restaurant Name], $B60)=J$1</f>
        <v>0</v>
      </c>
      <c r="Q60" s="33" t="e">
        <f t="array" ref="Q60">INDEX(Table1[Phone], MATCH(0, COUNTIF($Q$3:Q59,Table1[Phone]), 0))</f>
        <v>#N/A</v>
      </c>
      <c r="R60" s="33" t="b">
        <f>COUNTIF(Table1[Phone], $Q60)=R$1</f>
        <v>0</v>
      </c>
      <c r="S60" s="33" t="b">
        <f>COUNTIF(Table1[Phone], $Q60)=S$1</f>
        <v>0</v>
      </c>
      <c r="T60" s="33" t="b">
        <f>COUNTIF(Table1[Phone], $Q60)=T$1</f>
        <v>0</v>
      </c>
      <c r="U60" s="33" t="b">
        <f>COUNTIF(Table1[Phone], $Q60)=U$1</f>
        <v>0</v>
      </c>
      <c r="V60" s="33" t="b">
        <f>COUNTIF(Table1[Phone], $Q60)=V$1</f>
        <v>0</v>
      </c>
      <c r="W60" s="33" t="b">
        <f>COUNTIF(Table1[Phone], $Q60)=W$1</f>
        <v>0</v>
      </c>
      <c r="X60" s="33" t="b">
        <f>COUNTIF(Table1[Phone], $Q60)=X$1</f>
        <v>0</v>
      </c>
      <c r="Y60" s="33" t="b">
        <f>COUNTIF(Table1[Phone], $Q60)=Y$1</f>
        <v>0</v>
      </c>
    </row>
    <row r="61" spans="2:25" x14ac:dyDescent="0.25">
      <c r="B61" s="33" t="e">
        <f t="array" ref="B61">INDEX(Table1[Restaurant Name], MATCH(0, COUNTIF($B$3:B60,Table1[Restaurant Name]), 0))</f>
        <v>#N/A</v>
      </c>
      <c r="C61" s="33" t="b">
        <f>COUNTIF(Table1[Restaurant Name], $B61)=C$1</f>
        <v>0</v>
      </c>
      <c r="D61" s="33" t="b">
        <f>COUNTIF(Table1[Restaurant Name], $B61)=D$1</f>
        <v>0</v>
      </c>
      <c r="E61" s="33" t="b">
        <f>COUNTIF(Table1[Restaurant Name], $B61)=E$1</f>
        <v>0</v>
      </c>
      <c r="F61" s="33" t="b">
        <f>COUNTIF(Table1[Restaurant Name], $B61)=F$1</f>
        <v>0</v>
      </c>
      <c r="G61" s="33" t="b">
        <f>COUNTIF(Table1[Restaurant Name], $B61)=G$1</f>
        <v>0</v>
      </c>
      <c r="H61" s="33" t="b">
        <f>COUNTIF(Table1[Restaurant Name], $B61)=H$1</f>
        <v>0</v>
      </c>
      <c r="I61" s="33" t="b">
        <f>COUNTIF(Table1[Restaurant Name], $B61)=I$1</f>
        <v>0</v>
      </c>
      <c r="J61" s="33" t="b">
        <f>COUNTIF(Table1[Restaurant Name], $B61)=J$1</f>
        <v>0</v>
      </c>
      <c r="Q61" s="33" t="e">
        <f t="array" ref="Q61">INDEX(Table1[Phone], MATCH(0, COUNTIF($Q$3:Q60,Table1[Phone]), 0))</f>
        <v>#N/A</v>
      </c>
      <c r="R61" s="33" t="b">
        <f>COUNTIF(Table1[Phone], $Q61)=R$1</f>
        <v>0</v>
      </c>
      <c r="S61" s="33" t="b">
        <f>COUNTIF(Table1[Phone], $Q61)=S$1</f>
        <v>0</v>
      </c>
      <c r="T61" s="33" t="b">
        <f>COUNTIF(Table1[Phone], $Q61)=T$1</f>
        <v>0</v>
      </c>
      <c r="U61" s="33" t="b">
        <f>COUNTIF(Table1[Phone], $Q61)=U$1</f>
        <v>0</v>
      </c>
      <c r="V61" s="33" t="b">
        <f>COUNTIF(Table1[Phone], $Q61)=V$1</f>
        <v>0</v>
      </c>
      <c r="W61" s="33" t="b">
        <f>COUNTIF(Table1[Phone], $Q61)=W$1</f>
        <v>0</v>
      </c>
      <c r="X61" s="33" t="b">
        <f>COUNTIF(Table1[Phone], $Q61)=X$1</f>
        <v>0</v>
      </c>
      <c r="Y61" s="33" t="b">
        <f>COUNTIF(Table1[Phone], $Q61)=Y$1</f>
        <v>0</v>
      </c>
    </row>
    <row r="62" spans="2:25" x14ac:dyDescent="0.25">
      <c r="B62" s="33" t="e">
        <f t="array" ref="B62">INDEX(Table1[Restaurant Name], MATCH(0, COUNTIF($B$3:B61,Table1[Restaurant Name]), 0))</f>
        <v>#N/A</v>
      </c>
      <c r="C62" s="33" t="b">
        <f>COUNTIF(Table1[Restaurant Name], $B62)=C$1</f>
        <v>0</v>
      </c>
      <c r="D62" s="33" t="b">
        <f>COUNTIF(Table1[Restaurant Name], $B62)=D$1</f>
        <v>0</v>
      </c>
      <c r="E62" s="33" t="b">
        <f>COUNTIF(Table1[Restaurant Name], $B62)=E$1</f>
        <v>0</v>
      </c>
      <c r="F62" s="33" t="b">
        <f>COUNTIF(Table1[Restaurant Name], $B62)=F$1</f>
        <v>0</v>
      </c>
      <c r="G62" s="33" t="b">
        <f>COUNTIF(Table1[Restaurant Name], $B62)=G$1</f>
        <v>0</v>
      </c>
      <c r="H62" s="33" t="b">
        <f>COUNTIF(Table1[Restaurant Name], $B62)=H$1</f>
        <v>0</v>
      </c>
      <c r="I62" s="33" t="b">
        <f>COUNTIF(Table1[Restaurant Name], $B62)=I$1</f>
        <v>0</v>
      </c>
      <c r="J62" s="33" t="b">
        <f>COUNTIF(Table1[Restaurant Name], $B62)=J$1</f>
        <v>0</v>
      </c>
      <c r="Q62" s="33" t="e">
        <f t="array" ref="Q62">INDEX(Table1[Phone], MATCH(0, COUNTIF($Q$3:Q61,Table1[Phone]), 0))</f>
        <v>#N/A</v>
      </c>
      <c r="R62" s="33" t="b">
        <f>COUNTIF(Table1[Phone], $Q62)=R$1</f>
        <v>0</v>
      </c>
      <c r="S62" s="33" t="b">
        <f>COUNTIF(Table1[Phone], $Q62)=S$1</f>
        <v>0</v>
      </c>
      <c r="T62" s="33" t="b">
        <f>COUNTIF(Table1[Phone], $Q62)=T$1</f>
        <v>0</v>
      </c>
      <c r="U62" s="33" t="b">
        <f>COUNTIF(Table1[Phone], $Q62)=U$1</f>
        <v>0</v>
      </c>
      <c r="V62" s="33" t="b">
        <f>COUNTIF(Table1[Phone], $Q62)=V$1</f>
        <v>0</v>
      </c>
      <c r="W62" s="33" t="b">
        <f>COUNTIF(Table1[Phone], $Q62)=W$1</f>
        <v>0</v>
      </c>
      <c r="X62" s="33" t="b">
        <f>COUNTIF(Table1[Phone], $Q62)=X$1</f>
        <v>0</v>
      </c>
      <c r="Y62" s="33" t="b">
        <f>COUNTIF(Table1[Phone], $Q62)=Y$1</f>
        <v>0</v>
      </c>
    </row>
    <row r="63" spans="2:25" x14ac:dyDescent="0.25">
      <c r="B63" s="33" t="e">
        <f t="array" ref="B63">INDEX(Table1[Restaurant Name], MATCH(0, COUNTIF($B$3:B62,Table1[Restaurant Name]), 0))</f>
        <v>#N/A</v>
      </c>
      <c r="C63" s="33" t="b">
        <f>COUNTIF(Table1[Restaurant Name], $B63)=C$1</f>
        <v>0</v>
      </c>
      <c r="D63" s="33" t="b">
        <f>COUNTIF(Table1[Restaurant Name], $B63)=D$1</f>
        <v>0</v>
      </c>
      <c r="E63" s="33" t="b">
        <f>COUNTIF(Table1[Restaurant Name], $B63)=E$1</f>
        <v>0</v>
      </c>
      <c r="F63" s="33" t="b">
        <f>COUNTIF(Table1[Restaurant Name], $B63)=F$1</f>
        <v>0</v>
      </c>
      <c r="G63" s="33" t="b">
        <f>COUNTIF(Table1[Restaurant Name], $B63)=G$1</f>
        <v>0</v>
      </c>
      <c r="H63" s="33" t="b">
        <f>COUNTIF(Table1[Restaurant Name], $B63)=H$1</f>
        <v>0</v>
      </c>
      <c r="I63" s="33" t="b">
        <f>COUNTIF(Table1[Restaurant Name], $B63)=I$1</f>
        <v>0</v>
      </c>
      <c r="J63" s="33" t="b">
        <f>COUNTIF(Table1[Restaurant Name], $B63)=J$1</f>
        <v>0</v>
      </c>
      <c r="Q63" s="33" t="e">
        <f t="array" ref="Q63">INDEX(Table1[Phone], MATCH(0, COUNTIF($Q$3:Q62,Table1[Phone]), 0))</f>
        <v>#N/A</v>
      </c>
      <c r="R63" s="33" t="b">
        <f>COUNTIF(Table1[Phone], $Q63)=R$1</f>
        <v>0</v>
      </c>
      <c r="S63" s="33" t="b">
        <f>COUNTIF(Table1[Phone], $Q63)=S$1</f>
        <v>0</v>
      </c>
      <c r="T63" s="33" t="b">
        <f>COUNTIF(Table1[Phone], $Q63)=T$1</f>
        <v>0</v>
      </c>
      <c r="U63" s="33" t="b">
        <f>COUNTIF(Table1[Phone], $Q63)=U$1</f>
        <v>0</v>
      </c>
      <c r="V63" s="33" t="b">
        <f>COUNTIF(Table1[Phone], $Q63)=V$1</f>
        <v>0</v>
      </c>
      <c r="W63" s="33" t="b">
        <f>COUNTIF(Table1[Phone], $Q63)=W$1</f>
        <v>0</v>
      </c>
      <c r="X63" s="33" t="b">
        <f>COUNTIF(Table1[Phone], $Q63)=X$1</f>
        <v>0</v>
      </c>
      <c r="Y63" s="33" t="b">
        <f>COUNTIF(Table1[Phone], $Q63)=Y$1</f>
        <v>0</v>
      </c>
    </row>
    <row r="64" spans="2:25" x14ac:dyDescent="0.25">
      <c r="B64" s="33" t="e">
        <f t="array" ref="B64">INDEX(Table1[Restaurant Name], MATCH(0, COUNTIF($B$3:B63,Table1[Restaurant Name]), 0))</f>
        <v>#N/A</v>
      </c>
      <c r="C64" s="33" t="b">
        <f>COUNTIF(Table1[Restaurant Name], $B64)=C$1</f>
        <v>0</v>
      </c>
      <c r="D64" s="33" t="b">
        <f>COUNTIF(Table1[Restaurant Name], $B64)=D$1</f>
        <v>0</v>
      </c>
      <c r="E64" s="33" t="b">
        <f>COUNTIF(Table1[Restaurant Name], $B64)=E$1</f>
        <v>0</v>
      </c>
      <c r="F64" s="33" t="b">
        <f>COUNTIF(Table1[Restaurant Name], $B64)=F$1</f>
        <v>0</v>
      </c>
      <c r="G64" s="33" t="b">
        <f>COUNTIF(Table1[Restaurant Name], $B64)=G$1</f>
        <v>0</v>
      </c>
      <c r="H64" s="33" t="b">
        <f>COUNTIF(Table1[Restaurant Name], $B64)=H$1</f>
        <v>0</v>
      </c>
      <c r="I64" s="33" t="b">
        <f>COUNTIF(Table1[Restaurant Name], $B64)=I$1</f>
        <v>0</v>
      </c>
      <c r="J64" s="33" t="b">
        <f>COUNTIF(Table1[Restaurant Name], $B64)=J$1</f>
        <v>0</v>
      </c>
      <c r="Q64" s="33" t="e">
        <f t="array" ref="Q64">INDEX(Table1[Phone], MATCH(0, COUNTIF($Q$3:Q63,Table1[Phone]), 0))</f>
        <v>#N/A</v>
      </c>
      <c r="R64" s="33" t="b">
        <f>COUNTIF(Table1[Phone], $Q64)=R$1</f>
        <v>0</v>
      </c>
      <c r="S64" s="33" t="b">
        <f>COUNTIF(Table1[Phone], $Q64)=S$1</f>
        <v>0</v>
      </c>
      <c r="T64" s="33" t="b">
        <f>COUNTIF(Table1[Phone], $Q64)=T$1</f>
        <v>0</v>
      </c>
      <c r="U64" s="33" t="b">
        <f>COUNTIF(Table1[Phone], $Q64)=U$1</f>
        <v>0</v>
      </c>
      <c r="V64" s="33" t="b">
        <f>COUNTIF(Table1[Phone], $Q64)=V$1</f>
        <v>0</v>
      </c>
      <c r="W64" s="33" t="b">
        <f>COUNTIF(Table1[Phone], $Q64)=W$1</f>
        <v>0</v>
      </c>
      <c r="X64" s="33" t="b">
        <f>COUNTIF(Table1[Phone], $Q64)=X$1</f>
        <v>0</v>
      </c>
      <c r="Y64" s="33" t="b">
        <f>COUNTIF(Table1[Phone], $Q64)=Y$1</f>
        <v>0</v>
      </c>
    </row>
    <row r="65" spans="2:25" x14ac:dyDescent="0.25">
      <c r="B65" s="33" t="e">
        <f t="array" ref="B65">INDEX(Table1[Restaurant Name], MATCH(0, COUNTIF($B$3:B64,Table1[Restaurant Name]), 0))</f>
        <v>#N/A</v>
      </c>
      <c r="C65" s="33" t="b">
        <f>COUNTIF(Table1[Restaurant Name], $B65)=C$1</f>
        <v>0</v>
      </c>
      <c r="D65" s="33" t="b">
        <f>COUNTIF(Table1[Restaurant Name], $B65)=D$1</f>
        <v>0</v>
      </c>
      <c r="E65" s="33" t="b">
        <f>COUNTIF(Table1[Restaurant Name], $B65)=E$1</f>
        <v>0</v>
      </c>
      <c r="F65" s="33" t="b">
        <f>COUNTIF(Table1[Restaurant Name], $B65)=F$1</f>
        <v>0</v>
      </c>
      <c r="G65" s="33" t="b">
        <f>COUNTIF(Table1[Restaurant Name], $B65)=G$1</f>
        <v>0</v>
      </c>
      <c r="H65" s="33" t="b">
        <f>COUNTIF(Table1[Restaurant Name], $B65)=H$1</f>
        <v>0</v>
      </c>
      <c r="I65" s="33" t="b">
        <f>COUNTIF(Table1[Restaurant Name], $B65)=I$1</f>
        <v>0</v>
      </c>
      <c r="J65" s="33" t="b">
        <f>COUNTIF(Table1[Restaurant Name], $B65)=J$1</f>
        <v>0</v>
      </c>
      <c r="Q65" s="33" t="e">
        <f t="array" ref="Q65">INDEX(Table1[Phone], MATCH(0, COUNTIF($Q$3:Q64,Table1[Phone]), 0))</f>
        <v>#N/A</v>
      </c>
      <c r="R65" s="33" t="b">
        <f>COUNTIF(Table1[Phone], $Q65)=R$1</f>
        <v>0</v>
      </c>
      <c r="S65" s="33" t="b">
        <f>COUNTIF(Table1[Phone], $Q65)=S$1</f>
        <v>0</v>
      </c>
      <c r="T65" s="33" t="b">
        <f>COUNTIF(Table1[Phone], $Q65)=T$1</f>
        <v>0</v>
      </c>
      <c r="U65" s="33" t="b">
        <f>COUNTIF(Table1[Phone], $Q65)=U$1</f>
        <v>0</v>
      </c>
      <c r="V65" s="33" t="b">
        <f>COUNTIF(Table1[Phone], $Q65)=V$1</f>
        <v>0</v>
      </c>
      <c r="W65" s="33" t="b">
        <f>COUNTIF(Table1[Phone], $Q65)=W$1</f>
        <v>0</v>
      </c>
      <c r="X65" s="33" t="b">
        <f>COUNTIF(Table1[Phone], $Q65)=X$1</f>
        <v>0</v>
      </c>
      <c r="Y65" s="33" t="b">
        <f>COUNTIF(Table1[Phone], $Q65)=Y$1</f>
        <v>0</v>
      </c>
    </row>
    <row r="66" spans="2:25" x14ac:dyDescent="0.25">
      <c r="B66" s="33" t="e">
        <f t="array" ref="B66">INDEX(Table1[Restaurant Name], MATCH(0, COUNTIF($B$3:B65,Table1[Restaurant Name]), 0))</f>
        <v>#N/A</v>
      </c>
      <c r="C66" s="33" t="b">
        <f>COUNTIF(Table1[Restaurant Name], $B66)=C$1</f>
        <v>0</v>
      </c>
      <c r="D66" s="33" t="b">
        <f>COUNTIF(Table1[Restaurant Name], $B66)=D$1</f>
        <v>0</v>
      </c>
      <c r="E66" s="33" t="b">
        <f>COUNTIF(Table1[Restaurant Name], $B66)=E$1</f>
        <v>0</v>
      </c>
      <c r="F66" s="33" t="b">
        <f>COUNTIF(Table1[Restaurant Name], $B66)=F$1</f>
        <v>0</v>
      </c>
      <c r="G66" s="33" t="b">
        <f>COUNTIF(Table1[Restaurant Name], $B66)=G$1</f>
        <v>0</v>
      </c>
      <c r="H66" s="33" t="b">
        <f>COUNTIF(Table1[Restaurant Name], $B66)=H$1</f>
        <v>0</v>
      </c>
      <c r="I66" s="33" t="b">
        <f>COUNTIF(Table1[Restaurant Name], $B66)=I$1</f>
        <v>0</v>
      </c>
      <c r="J66" s="33" t="b">
        <f>COUNTIF(Table1[Restaurant Name], $B66)=J$1</f>
        <v>0</v>
      </c>
      <c r="Q66" s="33" t="e">
        <f t="array" ref="Q66">INDEX(Table1[Phone], MATCH(0, COUNTIF($Q$3:Q65,Table1[Phone]), 0))</f>
        <v>#N/A</v>
      </c>
      <c r="R66" s="33" t="b">
        <f>COUNTIF(Table1[Phone], $Q66)=R$1</f>
        <v>0</v>
      </c>
      <c r="S66" s="33" t="b">
        <f>COUNTIF(Table1[Phone], $Q66)=S$1</f>
        <v>0</v>
      </c>
      <c r="T66" s="33" t="b">
        <f>COUNTIF(Table1[Phone], $Q66)=T$1</f>
        <v>0</v>
      </c>
      <c r="U66" s="33" t="b">
        <f>COUNTIF(Table1[Phone], $Q66)=U$1</f>
        <v>0</v>
      </c>
      <c r="V66" s="33" t="b">
        <f>COUNTIF(Table1[Phone], $Q66)=V$1</f>
        <v>0</v>
      </c>
      <c r="W66" s="33" t="b">
        <f>COUNTIF(Table1[Phone], $Q66)=W$1</f>
        <v>0</v>
      </c>
      <c r="X66" s="33" t="b">
        <f>COUNTIF(Table1[Phone], $Q66)=X$1</f>
        <v>0</v>
      </c>
      <c r="Y66" s="33" t="b">
        <f>COUNTIF(Table1[Phone], $Q66)=Y$1</f>
        <v>0</v>
      </c>
    </row>
    <row r="67" spans="2:25" x14ac:dyDescent="0.25">
      <c r="B67" s="33" t="e">
        <f t="array" ref="B67">INDEX(Table1[Restaurant Name], MATCH(0, COUNTIF($B$3:B66,Table1[Restaurant Name]), 0))</f>
        <v>#N/A</v>
      </c>
      <c r="C67" s="33" t="b">
        <f>COUNTIF(Table1[Restaurant Name], $B67)=C$1</f>
        <v>0</v>
      </c>
      <c r="D67" s="33" t="b">
        <f>COUNTIF(Table1[Restaurant Name], $B67)=D$1</f>
        <v>0</v>
      </c>
      <c r="E67" s="33" t="b">
        <f>COUNTIF(Table1[Restaurant Name], $B67)=E$1</f>
        <v>0</v>
      </c>
      <c r="F67" s="33" t="b">
        <f>COUNTIF(Table1[Restaurant Name], $B67)=F$1</f>
        <v>0</v>
      </c>
      <c r="G67" s="33" t="b">
        <f>COUNTIF(Table1[Restaurant Name], $B67)=G$1</f>
        <v>0</v>
      </c>
      <c r="H67" s="33" t="b">
        <f>COUNTIF(Table1[Restaurant Name], $B67)=H$1</f>
        <v>0</v>
      </c>
      <c r="I67" s="33" t="b">
        <f>COUNTIF(Table1[Restaurant Name], $B67)=I$1</f>
        <v>0</v>
      </c>
      <c r="J67" s="33" t="b">
        <f>COUNTIF(Table1[Restaurant Name], $B67)=J$1</f>
        <v>0</v>
      </c>
      <c r="Q67" s="33" t="e">
        <f t="array" ref="Q67">INDEX(Table1[Phone], MATCH(0, COUNTIF($Q$3:Q66,Table1[Phone]), 0))</f>
        <v>#N/A</v>
      </c>
      <c r="R67" s="33" t="b">
        <f>COUNTIF(Table1[Phone], $Q67)=R$1</f>
        <v>0</v>
      </c>
      <c r="S67" s="33" t="b">
        <f>COUNTIF(Table1[Phone], $Q67)=S$1</f>
        <v>0</v>
      </c>
      <c r="T67" s="33" t="b">
        <f>COUNTIF(Table1[Phone], $Q67)=T$1</f>
        <v>0</v>
      </c>
      <c r="U67" s="33" t="b">
        <f>COUNTIF(Table1[Phone], $Q67)=U$1</f>
        <v>0</v>
      </c>
      <c r="V67" s="33" t="b">
        <f>COUNTIF(Table1[Phone], $Q67)=V$1</f>
        <v>0</v>
      </c>
      <c r="W67" s="33" t="b">
        <f>COUNTIF(Table1[Phone], $Q67)=W$1</f>
        <v>0</v>
      </c>
      <c r="X67" s="33" t="b">
        <f>COUNTIF(Table1[Phone], $Q67)=X$1</f>
        <v>0</v>
      </c>
      <c r="Y67" s="33" t="b">
        <f>COUNTIF(Table1[Phone], $Q67)=Y$1</f>
        <v>0</v>
      </c>
    </row>
    <row r="68" spans="2:25" x14ac:dyDescent="0.25">
      <c r="B68" s="33" t="e">
        <f t="array" ref="B68">INDEX(Table1[Restaurant Name], MATCH(0, COUNTIF($B$3:B67,Table1[Restaurant Name]), 0))</f>
        <v>#N/A</v>
      </c>
      <c r="C68" s="33" t="b">
        <f>COUNTIF(Table1[Restaurant Name], $B68)=C$1</f>
        <v>0</v>
      </c>
      <c r="D68" s="33" t="b">
        <f>COUNTIF(Table1[Restaurant Name], $B68)=D$1</f>
        <v>0</v>
      </c>
      <c r="E68" s="33" t="b">
        <f>COUNTIF(Table1[Restaurant Name], $B68)=E$1</f>
        <v>0</v>
      </c>
      <c r="F68" s="33" t="b">
        <f>COUNTIF(Table1[Restaurant Name], $B68)=F$1</f>
        <v>0</v>
      </c>
      <c r="G68" s="33" t="b">
        <f>COUNTIF(Table1[Restaurant Name], $B68)=G$1</f>
        <v>0</v>
      </c>
      <c r="H68" s="33" t="b">
        <f>COUNTIF(Table1[Restaurant Name], $B68)=H$1</f>
        <v>0</v>
      </c>
      <c r="I68" s="33" t="b">
        <f>COUNTIF(Table1[Restaurant Name], $B68)=I$1</f>
        <v>0</v>
      </c>
      <c r="J68" s="33" t="b">
        <f>COUNTIF(Table1[Restaurant Name], $B68)=J$1</f>
        <v>0</v>
      </c>
      <c r="Q68" s="33" t="e">
        <f t="array" ref="Q68">INDEX(Table1[Phone], MATCH(0, COUNTIF($Q$3:Q67,Table1[Phone]), 0))</f>
        <v>#N/A</v>
      </c>
      <c r="R68" s="33" t="b">
        <f>COUNTIF(Table1[Phone], $Q68)=R$1</f>
        <v>0</v>
      </c>
      <c r="S68" s="33" t="b">
        <f>COUNTIF(Table1[Phone], $Q68)=S$1</f>
        <v>0</v>
      </c>
      <c r="T68" s="33" t="b">
        <f>COUNTIF(Table1[Phone], $Q68)=T$1</f>
        <v>0</v>
      </c>
      <c r="U68" s="33" t="b">
        <f>COUNTIF(Table1[Phone], $Q68)=U$1</f>
        <v>0</v>
      </c>
      <c r="V68" s="33" t="b">
        <f>COUNTIF(Table1[Phone], $Q68)=V$1</f>
        <v>0</v>
      </c>
      <c r="W68" s="33" t="b">
        <f>COUNTIF(Table1[Phone], $Q68)=W$1</f>
        <v>0</v>
      </c>
      <c r="X68" s="33" t="b">
        <f>COUNTIF(Table1[Phone], $Q68)=X$1</f>
        <v>0</v>
      </c>
      <c r="Y68" s="33" t="b">
        <f>COUNTIF(Table1[Phone], $Q68)=Y$1</f>
        <v>0</v>
      </c>
    </row>
    <row r="69" spans="2:25" x14ac:dyDescent="0.25">
      <c r="B69" s="33" t="e">
        <f t="array" ref="B69">INDEX(Table1[Restaurant Name], MATCH(0, COUNTIF($B$3:B68,Table1[Restaurant Name]), 0))</f>
        <v>#N/A</v>
      </c>
      <c r="C69" s="33" t="b">
        <f>COUNTIF(Table1[Restaurant Name], $B69)=C$1</f>
        <v>0</v>
      </c>
      <c r="D69" s="33" t="b">
        <f>COUNTIF(Table1[Restaurant Name], $B69)=D$1</f>
        <v>0</v>
      </c>
      <c r="E69" s="33" t="b">
        <f>COUNTIF(Table1[Restaurant Name], $B69)=E$1</f>
        <v>0</v>
      </c>
      <c r="F69" s="33" t="b">
        <f>COUNTIF(Table1[Restaurant Name], $B69)=F$1</f>
        <v>0</v>
      </c>
      <c r="G69" s="33" t="b">
        <f>COUNTIF(Table1[Restaurant Name], $B69)=G$1</f>
        <v>0</v>
      </c>
      <c r="H69" s="33" t="b">
        <f>COUNTIF(Table1[Restaurant Name], $B69)=H$1</f>
        <v>0</v>
      </c>
      <c r="I69" s="33" t="b">
        <f>COUNTIF(Table1[Restaurant Name], $B69)=I$1</f>
        <v>0</v>
      </c>
      <c r="J69" s="33" t="b">
        <f>COUNTIF(Table1[Restaurant Name], $B69)=J$1</f>
        <v>0</v>
      </c>
      <c r="Q69" s="33" t="e">
        <f t="array" ref="Q69">INDEX(Table1[Phone], MATCH(0, COUNTIF($Q$3:Q68,Table1[Phone]), 0))</f>
        <v>#N/A</v>
      </c>
      <c r="R69" s="33" t="b">
        <f>COUNTIF(Table1[Phone], $Q69)=R$1</f>
        <v>0</v>
      </c>
      <c r="S69" s="33" t="b">
        <f>COUNTIF(Table1[Phone], $Q69)=S$1</f>
        <v>0</v>
      </c>
      <c r="T69" s="33" t="b">
        <f>COUNTIF(Table1[Phone], $Q69)=T$1</f>
        <v>0</v>
      </c>
      <c r="U69" s="33" t="b">
        <f>COUNTIF(Table1[Phone], $Q69)=U$1</f>
        <v>0</v>
      </c>
      <c r="V69" s="33" t="b">
        <f>COUNTIF(Table1[Phone], $Q69)=V$1</f>
        <v>0</v>
      </c>
      <c r="W69" s="33" t="b">
        <f>COUNTIF(Table1[Phone], $Q69)=W$1</f>
        <v>0</v>
      </c>
      <c r="X69" s="33" t="b">
        <f>COUNTIF(Table1[Phone], $Q69)=X$1</f>
        <v>0</v>
      </c>
      <c r="Y69" s="33" t="b">
        <f>COUNTIF(Table1[Phone], $Q69)=Y$1</f>
        <v>0</v>
      </c>
    </row>
    <row r="70" spans="2:25" x14ac:dyDescent="0.25">
      <c r="B70" s="33" t="e">
        <f t="array" ref="B70">INDEX(Table1[Restaurant Name], MATCH(0, COUNTIF($B$3:B69,Table1[Restaurant Name]), 0))</f>
        <v>#N/A</v>
      </c>
      <c r="C70" s="33" t="b">
        <f>COUNTIF(Table1[Restaurant Name], $B70)=C$1</f>
        <v>0</v>
      </c>
      <c r="D70" s="33" t="b">
        <f>COUNTIF(Table1[Restaurant Name], $B70)=D$1</f>
        <v>0</v>
      </c>
      <c r="E70" s="33" t="b">
        <f>COUNTIF(Table1[Restaurant Name], $B70)=E$1</f>
        <v>0</v>
      </c>
      <c r="F70" s="33" t="b">
        <f>COUNTIF(Table1[Restaurant Name], $B70)=F$1</f>
        <v>0</v>
      </c>
      <c r="G70" s="33" t="b">
        <f>COUNTIF(Table1[Restaurant Name], $B70)=G$1</f>
        <v>0</v>
      </c>
      <c r="H70" s="33" t="b">
        <f>COUNTIF(Table1[Restaurant Name], $B70)=H$1</f>
        <v>0</v>
      </c>
      <c r="I70" s="33" t="b">
        <f>COUNTIF(Table1[Restaurant Name], $B70)=I$1</f>
        <v>0</v>
      </c>
      <c r="J70" s="33" t="b">
        <f>COUNTIF(Table1[Restaurant Name], $B70)=J$1</f>
        <v>0</v>
      </c>
      <c r="Q70" s="33" t="e">
        <f t="array" ref="Q70">INDEX(Table1[Phone], MATCH(0, COUNTIF($Q$3:Q69,Table1[Phone]), 0))</f>
        <v>#N/A</v>
      </c>
      <c r="R70" s="33" t="b">
        <f>COUNTIF(Table1[Phone], $Q70)=R$1</f>
        <v>0</v>
      </c>
      <c r="S70" s="33" t="b">
        <f>COUNTIF(Table1[Phone], $Q70)=S$1</f>
        <v>0</v>
      </c>
      <c r="T70" s="33" t="b">
        <f>COUNTIF(Table1[Phone], $Q70)=T$1</f>
        <v>0</v>
      </c>
      <c r="U70" s="33" t="b">
        <f>COUNTIF(Table1[Phone], $Q70)=U$1</f>
        <v>0</v>
      </c>
      <c r="V70" s="33" t="b">
        <f>COUNTIF(Table1[Phone], $Q70)=V$1</f>
        <v>0</v>
      </c>
      <c r="W70" s="33" t="b">
        <f>COUNTIF(Table1[Phone], $Q70)=W$1</f>
        <v>0</v>
      </c>
      <c r="X70" s="33" t="b">
        <f>COUNTIF(Table1[Phone], $Q70)=X$1</f>
        <v>0</v>
      </c>
      <c r="Y70" s="33" t="b">
        <f>COUNTIF(Table1[Phone], $Q70)=Y$1</f>
        <v>0</v>
      </c>
    </row>
    <row r="71" spans="2:25" x14ac:dyDescent="0.25">
      <c r="B71" s="33" t="e">
        <f t="array" ref="B71">INDEX(Table1[Restaurant Name], MATCH(0, COUNTIF($B$3:B70,Table1[Restaurant Name]), 0))</f>
        <v>#N/A</v>
      </c>
      <c r="C71" s="33" t="b">
        <f>COUNTIF(Table1[Restaurant Name], $B71)=C$1</f>
        <v>0</v>
      </c>
      <c r="D71" s="33" t="b">
        <f>COUNTIF(Table1[Restaurant Name], $B71)=D$1</f>
        <v>0</v>
      </c>
      <c r="E71" s="33" t="b">
        <f>COUNTIF(Table1[Restaurant Name], $B71)=E$1</f>
        <v>0</v>
      </c>
      <c r="F71" s="33" t="b">
        <f>COUNTIF(Table1[Restaurant Name], $B71)=F$1</f>
        <v>0</v>
      </c>
      <c r="G71" s="33" t="b">
        <f>COUNTIF(Table1[Restaurant Name], $B71)=G$1</f>
        <v>0</v>
      </c>
      <c r="H71" s="33" t="b">
        <f>COUNTIF(Table1[Restaurant Name], $B71)=H$1</f>
        <v>0</v>
      </c>
      <c r="I71" s="33" t="b">
        <f>COUNTIF(Table1[Restaurant Name], $B71)=I$1</f>
        <v>0</v>
      </c>
      <c r="J71" s="33" t="b">
        <f>COUNTIF(Table1[Restaurant Name], $B71)=J$1</f>
        <v>0</v>
      </c>
      <c r="Q71" s="33" t="e">
        <f t="array" ref="Q71">INDEX(Table1[Phone], MATCH(0, COUNTIF($Q$3:Q70,Table1[Phone]), 0))</f>
        <v>#N/A</v>
      </c>
      <c r="R71" s="33" t="b">
        <f>COUNTIF(Table1[Phone], $Q71)=R$1</f>
        <v>0</v>
      </c>
      <c r="S71" s="33" t="b">
        <f>COUNTIF(Table1[Phone], $Q71)=S$1</f>
        <v>0</v>
      </c>
      <c r="T71" s="33" t="b">
        <f>COUNTIF(Table1[Phone], $Q71)=T$1</f>
        <v>0</v>
      </c>
      <c r="U71" s="33" t="b">
        <f>COUNTIF(Table1[Phone], $Q71)=U$1</f>
        <v>0</v>
      </c>
      <c r="V71" s="33" t="b">
        <f>COUNTIF(Table1[Phone], $Q71)=V$1</f>
        <v>0</v>
      </c>
      <c r="W71" s="33" t="b">
        <f>COUNTIF(Table1[Phone], $Q71)=W$1</f>
        <v>0</v>
      </c>
      <c r="X71" s="33" t="b">
        <f>COUNTIF(Table1[Phone], $Q71)=X$1</f>
        <v>0</v>
      </c>
      <c r="Y71" s="33" t="b">
        <f>COUNTIF(Table1[Phone], $Q71)=Y$1</f>
        <v>0</v>
      </c>
    </row>
    <row r="72" spans="2:25" x14ac:dyDescent="0.25">
      <c r="B72" s="33" t="e">
        <f t="array" ref="B72">INDEX(Table1[Restaurant Name], MATCH(0, COUNTIF($B$3:B71,Table1[Restaurant Name]), 0))</f>
        <v>#N/A</v>
      </c>
      <c r="C72" s="33" t="b">
        <f>COUNTIF(Table1[Restaurant Name], $B72)=C$1</f>
        <v>0</v>
      </c>
      <c r="D72" s="33" t="b">
        <f>COUNTIF(Table1[Restaurant Name], $B72)=D$1</f>
        <v>0</v>
      </c>
      <c r="E72" s="33" t="b">
        <f>COUNTIF(Table1[Restaurant Name], $B72)=E$1</f>
        <v>0</v>
      </c>
      <c r="F72" s="33" t="b">
        <f>COUNTIF(Table1[Restaurant Name], $B72)=F$1</f>
        <v>0</v>
      </c>
      <c r="G72" s="33" t="b">
        <f>COUNTIF(Table1[Restaurant Name], $B72)=G$1</f>
        <v>0</v>
      </c>
      <c r="H72" s="33" t="b">
        <f>COUNTIF(Table1[Restaurant Name], $B72)=H$1</f>
        <v>0</v>
      </c>
      <c r="I72" s="33" t="b">
        <f>COUNTIF(Table1[Restaurant Name], $B72)=I$1</f>
        <v>0</v>
      </c>
      <c r="J72" s="33" t="b">
        <f>COUNTIF(Table1[Restaurant Name], $B72)=J$1</f>
        <v>0</v>
      </c>
      <c r="Q72" s="33" t="e">
        <f t="array" ref="Q72">INDEX(Table1[Phone], MATCH(0, COUNTIF($Q$3:Q71,Table1[Phone]), 0))</f>
        <v>#N/A</v>
      </c>
      <c r="R72" s="33" t="b">
        <f>COUNTIF(Table1[Phone], $Q72)=R$1</f>
        <v>0</v>
      </c>
      <c r="S72" s="33" t="b">
        <f>COUNTIF(Table1[Phone], $Q72)=S$1</f>
        <v>0</v>
      </c>
      <c r="T72" s="33" t="b">
        <f>COUNTIF(Table1[Phone], $Q72)=T$1</f>
        <v>0</v>
      </c>
      <c r="U72" s="33" t="b">
        <f>COUNTIF(Table1[Phone], $Q72)=U$1</f>
        <v>0</v>
      </c>
      <c r="V72" s="33" t="b">
        <f>COUNTIF(Table1[Phone], $Q72)=V$1</f>
        <v>0</v>
      </c>
      <c r="W72" s="33" t="b">
        <f>COUNTIF(Table1[Phone], $Q72)=W$1</f>
        <v>0</v>
      </c>
      <c r="X72" s="33" t="b">
        <f>COUNTIF(Table1[Phone], $Q72)=X$1</f>
        <v>0</v>
      </c>
      <c r="Y72" s="33" t="b">
        <f>COUNTIF(Table1[Phone], $Q72)=Y$1</f>
        <v>0</v>
      </c>
    </row>
    <row r="73" spans="2:25" x14ac:dyDescent="0.25">
      <c r="B73" s="33" t="e">
        <f t="array" ref="B73">INDEX(Table1[Restaurant Name], MATCH(0, COUNTIF($B$3:B72,Table1[Restaurant Name]), 0))</f>
        <v>#N/A</v>
      </c>
      <c r="C73" s="33" t="b">
        <f>COUNTIF(Table1[Restaurant Name], $B73)=C$1</f>
        <v>0</v>
      </c>
      <c r="D73" s="33" t="b">
        <f>COUNTIF(Table1[Restaurant Name], $B73)=D$1</f>
        <v>0</v>
      </c>
      <c r="E73" s="33" t="b">
        <f>COUNTIF(Table1[Restaurant Name], $B73)=E$1</f>
        <v>0</v>
      </c>
      <c r="F73" s="33" t="b">
        <f>COUNTIF(Table1[Restaurant Name], $B73)=F$1</f>
        <v>0</v>
      </c>
      <c r="G73" s="33" t="b">
        <f>COUNTIF(Table1[Restaurant Name], $B73)=G$1</f>
        <v>0</v>
      </c>
      <c r="H73" s="33" t="b">
        <f>COUNTIF(Table1[Restaurant Name], $B73)=H$1</f>
        <v>0</v>
      </c>
      <c r="I73" s="33" t="b">
        <f>COUNTIF(Table1[Restaurant Name], $B73)=I$1</f>
        <v>0</v>
      </c>
      <c r="J73" s="33" t="b">
        <f>COUNTIF(Table1[Restaurant Name], $B73)=J$1</f>
        <v>0</v>
      </c>
      <c r="Q73" s="33" t="e">
        <f t="array" ref="Q73">INDEX(Table1[Phone], MATCH(0, COUNTIF($Q$3:Q72,Table1[Phone]), 0))</f>
        <v>#N/A</v>
      </c>
      <c r="R73" s="33" t="b">
        <f>COUNTIF(Table1[Phone], $Q73)=R$1</f>
        <v>0</v>
      </c>
      <c r="S73" s="33" t="b">
        <f>COUNTIF(Table1[Phone], $Q73)=S$1</f>
        <v>0</v>
      </c>
      <c r="T73" s="33" t="b">
        <f>COUNTIF(Table1[Phone], $Q73)=T$1</f>
        <v>0</v>
      </c>
      <c r="U73" s="33" t="b">
        <f>COUNTIF(Table1[Phone], $Q73)=U$1</f>
        <v>0</v>
      </c>
      <c r="V73" s="33" t="b">
        <f>COUNTIF(Table1[Phone], $Q73)=V$1</f>
        <v>0</v>
      </c>
      <c r="W73" s="33" t="b">
        <f>COUNTIF(Table1[Phone], $Q73)=W$1</f>
        <v>0</v>
      </c>
      <c r="X73" s="33" t="b">
        <f>COUNTIF(Table1[Phone], $Q73)=X$1</f>
        <v>0</v>
      </c>
      <c r="Y73" s="33" t="b">
        <f>COUNTIF(Table1[Phone], $Q73)=Y$1</f>
        <v>0</v>
      </c>
    </row>
    <row r="74" spans="2:25" x14ac:dyDescent="0.25">
      <c r="B74" s="33" t="e">
        <f t="array" ref="B74">INDEX(Table1[Restaurant Name], MATCH(0, COUNTIF($B$3:B73,Table1[Restaurant Name]), 0))</f>
        <v>#N/A</v>
      </c>
      <c r="C74" s="33" t="b">
        <f>COUNTIF(Table1[Restaurant Name], $B74)=C$1</f>
        <v>0</v>
      </c>
      <c r="D74" s="33" t="b">
        <f>COUNTIF(Table1[Restaurant Name], $B74)=D$1</f>
        <v>0</v>
      </c>
      <c r="E74" s="33" t="b">
        <f>COUNTIF(Table1[Restaurant Name], $B74)=E$1</f>
        <v>0</v>
      </c>
      <c r="F74" s="33" t="b">
        <f>COUNTIF(Table1[Restaurant Name], $B74)=F$1</f>
        <v>0</v>
      </c>
      <c r="G74" s="33" t="b">
        <f>COUNTIF(Table1[Restaurant Name], $B74)=G$1</f>
        <v>0</v>
      </c>
      <c r="H74" s="33" t="b">
        <f>COUNTIF(Table1[Restaurant Name], $B74)=H$1</f>
        <v>0</v>
      </c>
      <c r="I74" s="33" t="b">
        <f>COUNTIF(Table1[Restaurant Name], $B74)=I$1</f>
        <v>0</v>
      </c>
      <c r="J74" s="33" t="b">
        <f>COUNTIF(Table1[Restaurant Name], $B74)=J$1</f>
        <v>0</v>
      </c>
      <c r="Q74" s="33" t="e">
        <f t="array" ref="Q74">INDEX(Table1[Phone], MATCH(0, COUNTIF($Q$3:Q73,Table1[Phone]), 0))</f>
        <v>#N/A</v>
      </c>
      <c r="R74" s="33" t="b">
        <f>COUNTIF(Table1[Phone], $Q74)=R$1</f>
        <v>0</v>
      </c>
      <c r="S74" s="33" t="b">
        <f>COUNTIF(Table1[Phone], $Q74)=S$1</f>
        <v>0</v>
      </c>
      <c r="T74" s="33" t="b">
        <f>COUNTIF(Table1[Phone], $Q74)=T$1</f>
        <v>0</v>
      </c>
      <c r="U74" s="33" t="b">
        <f>COUNTIF(Table1[Phone], $Q74)=U$1</f>
        <v>0</v>
      </c>
      <c r="V74" s="33" t="b">
        <f>COUNTIF(Table1[Phone], $Q74)=V$1</f>
        <v>0</v>
      </c>
      <c r="W74" s="33" t="b">
        <f>COUNTIF(Table1[Phone], $Q74)=W$1</f>
        <v>0</v>
      </c>
      <c r="X74" s="33" t="b">
        <f>COUNTIF(Table1[Phone], $Q74)=X$1</f>
        <v>0</v>
      </c>
      <c r="Y74" s="33" t="b">
        <f>COUNTIF(Table1[Phone], $Q74)=Y$1</f>
        <v>0</v>
      </c>
    </row>
    <row r="75" spans="2:25" x14ac:dyDescent="0.25">
      <c r="B75" s="33" t="e">
        <f t="array" ref="B75">INDEX(Table1[Restaurant Name], MATCH(0, COUNTIF($B$3:B74,Table1[Restaurant Name]), 0))</f>
        <v>#N/A</v>
      </c>
      <c r="C75" s="33" t="b">
        <f>COUNTIF(Table1[Restaurant Name], $B75)=C$1</f>
        <v>0</v>
      </c>
      <c r="D75" s="33" t="b">
        <f>COUNTIF(Table1[Restaurant Name], $B75)=D$1</f>
        <v>0</v>
      </c>
      <c r="E75" s="33" t="b">
        <f>COUNTIF(Table1[Restaurant Name], $B75)=E$1</f>
        <v>0</v>
      </c>
      <c r="F75" s="33" t="b">
        <f>COUNTIF(Table1[Restaurant Name], $B75)=F$1</f>
        <v>0</v>
      </c>
      <c r="G75" s="33" t="b">
        <f>COUNTIF(Table1[Restaurant Name], $B75)=G$1</f>
        <v>0</v>
      </c>
      <c r="H75" s="33" t="b">
        <f>COUNTIF(Table1[Restaurant Name], $B75)=H$1</f>
        <v>0</v>
      </c>
      <c r="I75" s="33" t="b">
        <f>COUNTIF(Table1[Restaurant Name], $B75)=I$1</f>
        <v>0</v>
      </c>
      <c r="J75" s="33" t="b">
        <f>COUNTIF(Table1[Restaurant Name], $B75)=J$1</f>
        <v>0</v>
      </c>
      <c r="Q75" s="33" t="e">
        <f t="array" ref="Q75">INDEX(Table1[Phone], MATCH(0, COUNTIF($Q$3:Q74,Table1[Phone]), 0))</f>
        <v>#N/A</v>
      </c>
      <c r="R75" s="33" t="b">
        <f>COUNTIF(Table1[Phone], $Q75)=R$1</f>
        <v>0</v>
      </c>
      <c r="S75" s="33" t="b">
        <f>COUNTIF(Table1[Phone], $Q75)=S$1</f>
        <v>0</v>
      </c>
      <c r="T75" s="33" t="b">
        <f>COUNTIF(Table1[Phone], $Q75)=T$1</f>
        <v>0</v>
      </c>
      <c r="U75" s="33" t="b">
        <f>COUNTIF(Table1[Phone], $Q75)=U$1</f>
        <v>0</v>
      </c>
      <c r="V75" s="33" t="b">
        <f>COUNTIF(Table1[Phone], $Q75)=V$1</f>
        <v>0</v>
      </c>
      <c r="W75" s="33" t="b">
        <f>COUNTIF(Table1[Phone], $Q75)=W$1</f>
        <v>0</v>
      </c>
      <c r="X75" s="33" t="b">
        <f>COUNTIF(Table1[Phone], $Q75)=X$1</f>
        <v>0</v>
      </c>
      <c r="Y75" s="33" t="b">
        <f>COUNTIF(Table1[Phone], $Q75)=Y$1</f>
        <v>0</v>
      </c>
    </row>
    <row r="76" spans="2:25" x14ac:dyDescent="0.25">
      <c r="B76" s="33" t="e">
        <f t="array" ref="B76">INDEX(Table1[Restaurant Name], MATCH(0, COUNTIF($B$3:B75,Table1[Restaurant Name]), 0))</f>
        <v>#N/A</v>
      </c>
      <c r="C76" s="33" t="b">
        <f>COUNTIF(Table1[Restaurant Name], $B76)=C$1</f>
        <v>0</v>
      </c>
      <c r="D76" s="33" t="b">
        <f>COUNTIF(Table1[Restaurant Name], $B76)=D$1</f>
        <v>0</v>
      </c>
      <c r="E76" s="33" t="b">
        <f>COUNTIF(Table1[Restaurant Name], $B76)=E$1</f>
        <v>0</v>
      </c>
      <c r="F76" s="33" t="b">
        <f>COUNTIF(Table1[Restaurant Name], $B76)=F$1</f>
        <v>0</v>
      </c>
      <c r="G76" s="33" t="b">
        <f>COUNTIF(Table1[Restaurant Name], $B76)=G$1</f>
        <v>0</v>
      </c>
      <c r="H76" s="33" t="b">
        <f>COUNTIF(Table1[Restaurant Name], $B76)=H$1</f>
        <v>0</v>
      </c>
      <c r="I76" s="33" t="b">
        <f>COUNTIF(Table1[Restaurant Name], $B76)=I$1</f>
        <v>0</v>
      </c>
      <c r="J76" s="33" t="b">
        <f>COUNTIF(Table1[Restaurant Name], $B76)=J$1</f>
        <v>0</v>
      </c>
      <c r="Q76" s="33" t="e">
        <f t="array" ref="Q76">INDEX(Table1[Phone], MATCH(0, COUNTIF($Q$3:Q75,Table1[Phone]), 0))</f>
        <v>#N/A</v>
      </c>
      <c r="R76" s="33" t="b">
        <f>COUNTIF(Table1[Phone], $Q76)=R$1</f>
        <v>0</v>
      </c>
      <c r="S76" s="33" t="b">
        <f>COUNTIF(Table1[Phone], $Q76)=S$1</f>
        <v>0</v>
      </c>
      <c r="T76" s="33" t="b">
        <f>COUNTIF(Table1[Phone], $Q76)=T$1</f>
        <v>0</v>
      </c>
      <c r="U76" s="33" t="b">
        <f>COUNTIF(Table1[Phone], $Q76)=U$1</f>
        <v>0</v>
      </c>
      <c r="V76" s="33" t="b">
        <f>COUNTIF(Table1[Phone], $Q76)=V$1</f>
        <v>0</v>
      </c>
      <c r="W76" s="33" t="b">
        <f>COUNTIF(Table1[Phone], $Q76)=W$1</f>
        <v>0</v>
      </c>
      <c r="X76" s="33" t="b">
        <f>COUNTIF(Table1[Phone], $Q76)=X$1</f>
        <v>0</v>
      </c>
      <c r="Y76" s="33" t="b">
        <f>COUNTIF(Table1[Phone], $Q76)=Y$1</f>
        <v>0</v>
      </c>
    </row>
    <row r="77" spans="2:25" x14ac:dyDescent="0.25">
      <c r="B77" s="33" t="e">
        <f t="array" ref="B77">INDEX(Table1[Restaurant Name], MATCH(0, COUNTIF($B$3:B76,Table1[Restaurant Name]), 0))</f>
        <v>#N/A</v>
      </c>
      <c r="C77" s="33" t="b">
        <f>COUNTIF(Table1[Restaurant Name], $B77)=C$1</f>
        <v>0</v>
      </c>
      <c r="D77" s="33" t="b">
        <f>COUNTIF(Table1[Restaurant Name], $B77)=D$1</f>
        <v>0</v>
      </c>
      <c r="E77" s="33" t="b">
        <f>COUNTIF(Table1[Restaurant Name], $B77)=E$1</f>
        <v>0</v>
      </c>
      <c r="F77" s="33" t="b">
        <f>COUNTIF(Table1[Restaurant Name], $B77)=F$1</f>
        <v>0</v>
      </c>
      <c r="G77" s="33" t="b">
        <f>COUNTIF(Table1[Restaurant Name], $B77)=G$1</f>
        <v>0</v>
      </c>
      <c r="H77" s="33" t="b">
        <f>COUNTIF(Table1[Restaurant Name], $B77)=H$1</f>
        <v>0</v>
      </c>
      <c r="I77" s="33" t="b">
        <f>COUNTIF(Table1[Restaurant Name], $B77)=I$1</f>
        <v>0</v>
      </c>
      <c r="J77" s="33" t="b">
        <f>COUNTIF(Table1[Restaurant Name], $B77)=J$1</f>
        <v>0</v>
      </c>
      <c r="Q77" s="33" t="e">
        <f t="array" ref="Q77">INDEX(Table1[Phone], MATCH(0, COUNTIF($Q$3:Q76,Table1[Phone]), 0))</f>
        <v>#N/A</v>
      </c>
      <c r="R77" s="33" t="b">
        <f>COUNTIF(Table1[Phone], $Q77)=R$1</f>
        <v>0</v>
      </c>
      <c r="S77" s="33" t="b">
        <f>COUNTIF(Table1[Phone], $Q77)=S$1</f>
        <v>0</v>
      </c>
      <c r="T77" s="33" t="b">
        <f>COUNTIF(Table1[Phone], $Q77)=T$1</f>
        <v>0</v>
      </c>
      <c r="U77" s="33" t="b">
        <f>COUNTIF(Table1[Phone], $Q77)=U$1</f>
        <v>0</v>
      </c>
      <c r="V77" s="33" t="b">
        <f>COUNTIF(Table1[Phone], $Q77)=V$1</f>
        <v>0</v>
      </c>
      <c r="W77" s="33" t="b">
        <f>COUNTIF(Table1[Phone], $Q77)=W$1</f>
        <v>0</v>
      </c>
      <c r="X77" s="33" t="b">
        <f>COUNTIF(Table1[Phone], $Q77)=X$1</f>
        <v>0</v>
      </c>
      <c r="Y77" s="33" t="b">
        <f>COUNTIF(Table1[Phone], $Q77)=Y$1</f>
        <v>0</v>
      </c>
    </row>
    <row r="78" spans="2:25" x14ac:dyDescent="0.25">
      <c r="B78" s="33" t="e">
        <f t="array" ref="B78">INDEX(Table1[Restaurant Name], MATCH(0, COUNTIF($B$3:B77,Table1[Restaurant Name]), 0))</f>
        <v>#N/A</v>
      </c>
      <c r="C78" s="33" t="b">
        <f>COUNTIF(Table1[Restaurant Name], $B78)=C$1</f>
        <v>0</v>
      </c>
      <c r="D78" s="33" t="b">
        <f>COUNTIF(Table1[Restaurant Name], $B78)=D$1</f>
        <v>0</v>
      </c>
      <c r="E78" s="33" t="b">
        <f>COUNTIF(Table1[Restaurant Name], $B78)=E$1</f>
        <v>0</v>
      </c>
      <c r="F78" s="33" t="b">
        <f>COUNTIF(Table1[Restaurant Name], $B78)=F$1</f>
        <v>0</v>
      </c>
      <c r="G78" s="33" t="b">
        <f>COUNTIF(Table1[Restaurant Name], $B78)=G$1</f>
        <v>0</v>
      </c>
      <c r="H78" s="33" t="b">
        <f>COUNTIF(Table1[Restaurant Name], $B78)=H$1</f>
        <v>0</v>
      </c>
      <c r="I78" s="33" t="b">
        <f>COUNTIF(Table1[Restaurant Name], $B78)=I$1</f>
        <v>0</v>
      </c>
      <c r="J78" s="33" t="b">
        <f>COUNTIF(Table1[Restaurant Name], $B78)=J$1</f>
        <v>0</v>
      </c>
      <c r="Q78" s="33" t="e">
        <f t="array" ref="Q78">INDEX(Table1[Phone], MATCH(0, COUNTIF($Q$3:Q77,Table1[Phone]), 0))</f>
        <v>#N/A</v>
      </c>
      <c r="R78" s="33" t="b">
        <f>COUNTIF(Table1[Phone], $Q78)=R$1</f>
        <v>0</v>
      </c>
      <c r="S78" s="33" t="b">
        <f>COUNTIF(Table1[Phone], $Q78)=S$1</f>
        <v>0</v>
      </c>
      <c r="T78" s="33" t="b">
        <f>COUNTIF(Table1[Phone], $Q78)=T$1</f>
        <v>0</v>
      </c>
      <c r="U78" s="33" t="b">
        <f>COUNTIF(Table1[Phone], $Q78)=U$1</f>
        <v>0</v>
      </c>
      <c r="V78" s="33" t="b">
        <f>COUNTIF(Table1[Phone], $Q78)=V$1</f>
        <v>0</v>
      </c>
      <c r="W78" s="33" t="b">
        <f>COUNTIF(Table1[Phone], $Q78)=W$1</f>
        <v>0</v>
      </c>
      <c r="X78" s="33" t="b">
        <f>COUNTIF(Table1[Phone], $Q78)=X$1</f>
        <v>0</v>
      </c>
      <c r="Y78" s="33" t="b">
        <f>COUNTIF(Table1[Phone], $Q78)=Y$1</f>
        <v>0</v>
      </c>
    </row>
    <row r="79" spans="2:25" x14ac:dyDescent="0.25">
      <c r="B79" s="33" t="e">
        <f t="array" ref="B79">INDEX(Table1[Restaurant Name], MATCH(0, COUNTIF($B$3:B78,Table1[Restaurant Name]), 0))</f>
        <v>#N/A</v>
      </c>
      <c r="C79" s="33" t="b">
        <f>COUNTIF(Table1[Restaurant Name], $B79)=C$1</f>
        <v>0</v>
      </c>
      <c r="D79" s="33" t="b">
        <f>COUNTIF(Table1[Restaurant Name], $B79)=D$1</f>
        <v>0</v>
      </c>
      <c r="E79" s="33" t="b">
        <f>COUNTIF(Table1[Restaurant Name], $B79)=E$1</f>
        <v>0</v>
      </c>
      <c r="F79" s="33" t="b">
        <f>COUNTIF(Table1[Restaurant Name], $B79)=F$1</f>
        <v>0</v>
      </c>
      <c r="G79" s="33" t="b">
        <f>COUNTIF(Table1[Restaurant Name], $B79)=G$1</f>
        <v>0</v>
      </c>
      <c r="H79" s="33" t="b">
        <f>COUNTIF(Table1[Restaurant Name], $B79)=H$1</f>
        <v>0</v>
      </c>
      <c r="I79" s="33" t="b">
        <f>COUNTIF(Table1[Restaurant Name], $B79)=I$1</f>
        <v>0</v>
      </c>
      <c r="J79" s="33" t="b">
        <f>COUNTIF(Table1[Restaurant Name], $B79)=J$1</f>
        <v>0</v>
      </c>
      <c r="Q79" s="33" t="e">
        <f t="array" ref="Q79">INDEX(Table1[Phone], MATCH(0, COUNTIF($Q$3:Q78,Table1[Phone]), 0))</f>
        <v>#N/A</v>
      </c>
      <c r="R79" s="33" t="b">
        <f>COUNTIF(Table1[Phone], $Q79)=R$1</f>
        <v>0</v>
      </c>
      <c r="S79" s="33" t="b">
        <f>COUNTIF(Table1[Phone], $Q79)=S$1</f>
        <v>0</v>
      </c>
      <c r="T79" s="33" t="b">
        <f>COUNTIF(Table1[Phone], $Q79)=T$1</f>
        <v>0</v>
      </c>
      <c r="U79" s="33" t="b">
        <f>COUNTIF(Table1[Phone], $Q79)=U$1</f>
        <v>0</v>
      </c>
      <c r="V79" s="33" t="b">
        <f>COUNTIF(Table1[Phone], $Q79)=V$1</f>
        <v>0</v>
      </c>
      <c r="W79" s="33" t="b">
        <f>COUNTIF(Table1[Phone], $Q79)=W$1</f>
        <v>0</v>
      </c>
      <c r="X79" s="33" t="b">
        <f>COUNTIF(Table1[Phone], $Q79)=X$1</f>
        <v>0</v>
      </c>
      <c r="Y79" s="33" t="b">
        <f>COUNTIF(Table1[Phone], $Q79)=Y$1</f>
        <v>0</v>
      </c>
    </row>
    <row r="80" spans="2:25" x14ac:dyDescent="0.25">
      <c r="B80" s="33" t="e">
        <f t="array" ref="B80">INDEX(Table1[Restaurant Name], MATCH(0, COUNTIF($B$3:B79,Table1[Restaurant Name]), 0))</f>
        <v>#N/A</v>
      </c>
      <c r="C80" s="33" t="b">
        <f>COUNTIF(Table1[Restaurant Name], $B80)=C$1</f>
        <v>0</v>
      </c>
      <c r="D80" s="33" t="b">
        <f>COUNTIF(Table1[Restaurant Name], $B80)=D$1</f>
        <v>0</v>
      </c>
      <c r="E80" s="33" t="b">
        <f>COUNTIF(Table1[Restaurant Name], $B80)=E$1</f>
        <v>0</v>
      </c>
      <c r="F80" s="33" t="b">
        <f>COUNTIF(Table1[Restaurant Name], $B80)=F$1</f>
        <v>0</v>
      </c>
      <c r="G80" s="33" t="b">
        <f>COUNTIF(Table1[Restaurant Name], $B80)=G$1</f>
        <v>0</v>
      </c>
      <c r="H80" s="33" t="b">
        <f>COUNTIF(Table1[Restaurant Name], $B80)=H$1</f>
        <v>0</v>
      </c>
      <c r="I80" s="33" t="b">
        <f>COUNTIF(Table1[Restaurant Name], $B80)=I$1</f>
        <v>0</v>
      </c>
      <c r="J80" s="33" t="b">
        <f>COUNTIF(Table1[Restaurant Name], $B80)=J$1</f>
        <v>0</v>
      </c>
      <c r="Q80" s="33" t="e">
        <f t="array" ref="Q80">INDEX(Table1[Phone], MATCH(0, COUNTIF($Q$3:Q79,Table1[Phone]), 0))</f>
        <v>#N/A</v>
      </c>
      <c r="R80" s="33" t="b">
        <f>COUNTIF(Table1[Phone], $Q80)=R$1</f>
        <v>0</v>
      </c>
      <c r="S80" s="33" t="b">
        <f>COUNTIF(Table1[Phone], $Q80)=S$1</f>
        <v>0</v>
      </c>
      <c r="T80" s="33" t="b">
        <f>COUNTIF(Table1[Phone], $Q80)=T$1</f>
        <v>0</v>
      </c>
      <c r="U80" s="33" t="b">
        <f>COUNTIF(Table1[Phone], $Q80)=U$1</f>
        <v>0</v>
      </c>
      <c r="V80" s="33" t="b">
        <f>COUNTIF(Table1[Phone], $Q80)=V$1</f>
        <v>0</v>
      </c>
      <c r="W80" s="33" t="b">
        <f>COUNTIF(Table1[Phone], $Q80)=W$1</f>
        <v>0</v>
      </c>
      <c r="X80" s="33" t="b">
        <f>COUNTIF(Table1[Phone], $Q80)=X$1</f>
        <v>0</v>
      </c>
      <c r="Y80" s="33" t="b">
        <f>COUNTIF(Table1[Phone], $Q80)=Y$1</f>
        <v>0</v>
      </c>
    </row>
    <row r="81" spans="2:25" x14ac:dyDescent="0.25">
      <c r="B81" s="33" t="e">
        <f t="array" ref="B81">INDEX(Table1[Restaurant Name], MATCH(0, COUNTIF($B$3:B80,Table1[Restaurant Name]), 0))</f>
        <v>#N/A</v>
      </c>
      <c r="C81" s="33" t="b">
        <f>COUNTIF(Table1[Restaurant Name], $B81)=C$1</f>
        <v>0</v>
      </c>
      <c r="D81" s="33" t="b">
        <f>COUNTIF(Table1[Restaurant Name], $B81)=D$1</f>
        <v>0</v>
      </c>
      <c r="E81" s="33" t="b">
        <f>COUNTIF(Table1[Restaurant Name], $B81)=E$1</f>
        <v>0</v>
      </c>
      <c r="F81" s="33" t="b">
        <f>COUNTIF(Table1[Restaurant Name], $B81)=F$1</f>
        <v>0</v>
      </c>
      <c r="G81" s="33" t="b">
        <f>COUNTIF(Table1[Restaurant Name], $B81)=G$1</f>
        <v>0</v>
      </c>
      <c r="H81" s="33" t="b">
        <f>COUNTIF(Table1[Restaurant Name], $B81)=H$1</f>
        <v>0</v>
      </c>
      <c r="I81" s="33" t="b">
        <f>COUNTIF(Table1[Restaurant Name], $B81)=I$1</f>
        <v>0</v>
      </c>
      <c r="J81" s="33" t="b">
        <f>COUNTIF(Table1[Restaurant Name], $B81)=J$1</f>
        <v>0</v>
      </c>
      <c r="Q81" s="33" t="e">
        <f t="array" ref="Q81">INDEX(Table1[Phone], MATCH(0, COUNTIF($Q$3:Q80,Table1[Phone]), 0))</f>
        <v>#N/A</v>
      </c>
      <c r="R81" s="33" t="b">
        <f>COUNTIF(Table1[Phone], $Q81)=R$1</f>
        <v>0</v>
      </c>
      <c r="S81" s="33" t="b">
        <f>COUNTIF(Table1[Phone], $Q81)=S$1</f>
        <v>0</v>
      </c>
      <c r="T81" s="33" t="b">
        <f>COUNTIF(Table1[Phone], $Q81)=T$1</f>
        <v>0</v>
      </c>
      <c r="U81" s="33" t="b">
        <f>COUNTIF(Table1[Phone], $Q81)=U$1</f>
        <v>0</v>
      </c>
      <c r="V81" s="33" t="b">
        <f>COUNTIF(Table1[Phone], $Q81)=V$1</f>
        <v>0</v>
      </c>
      <c r="W81" s="33" t="b">
        <f>COUNTIF(Table1[Phone], $Q81)=W$1</f>
        <v>0</v>
      </c>
      <c r="X81" s="33" t="b">
        <f>COUNTIF(Table1[Phone], $Q81)=X$1</f>
        <v>0</v>
      </c>
      <c r="Y81" s="33" t="b">
        <f>COUNTIF(Table1[Phone], $Q81)=Y$1</f>
        <v>0</v>
      </c>
    </row>
    <row r="82" spans="2:25" x14ac:dyDescent="0.25">
      <c r="B82" s="33" t="e">
        <f t="array" ref="B82">INDEX(Table1[Restaurant Name], MATCH(0, COUNTIF($B$3:B81,Table1[Restaurant Name]), 0))</f>
        <v>#N/A</v>
      </c>
      <c r="C82" s="33" t="b">
        <f>COUNTIF(Table1[Restaurant Name], $B82)=C$1</f>
        <v>0</v>
      </c>
      <c r="D82" s="33" t="b">
        <f>COUNTIF(Table1[Restaurant Name], $B82)=D$1</f>
        <v>0</v>
      </c>
      <c r="E82" s="33" t="b">
        <f>COUNTIF(Table1[Restaurant Name], $B82)=E$1</f>
        <v>0</v>
      </c>
      <c r="F82" s="33" t="b">
        <f>COUNTIF(Table1[Restaurant Name], $B82)=F$1</f>
        <v>0</v>
      </c>
      <c r="G82" s="33" t="b">
        <f>COUNTIF(Table1[Restaurant Name], $B82)=G$1</f>
        <v>0</v>
      </c>
      <c r="H82" s="33" t="b">
        <f>COUNTIF(Table1[Restaurant Name], $B82)=H$1</f>
        <v>0</v>
      </c>
      <c r="I82" s="33" t="b">
        <f>COUNTIF(Table1[Restaurant Name], $B82)=I$1</f>
        <v>0</v>
      </c>
      <c r="J82" s="33" t="b">
        <f>COUNTIF(Table1[Restaurant Name], $B82)=J$1</f>
        <v>0</v>
      </c>
      <c r="Q82" s="33" t="e">
        <f t="array" ref="Q82">INDEX(Table1[Phone], MATCH(0, COUNTIF($Q$3:Q81,Table1[Phone]), 0))</f>
        <v>#N/A</v>
      </c>
      <c r="R82" s="33" t="b">
        <f>COUNTIF(Table1[Phone], $Q82)=R$1</f>
        <v>0</v>
      </c>
      <c r="S82" s="33" t="b">
        <f>COUNTIF(Table1[Phone], $Q82)=S$1</f>
        <v>0</v>
      </c>
      <c r="T82" s="33" t="b">
        <f>COUNTIF(Table1[Phone], $Q82)=T$1</f>
        <v>0</v>
      </c>
      <c r="U82" s="33" t="b">
        <f>COUNTIF(Table1[Phone], $Q82)=U$1</f>
        <v>0</v>
      </c>
      <c r="V82" s="33" t="b">
        <f>COUNTIF(Table1[Phone], $Q82)=V$1</f>
        <v>0</v>
      </c>
      <c r="W82" s="33" t="b">
        <f>COUNTIF(Table1[Phone], $Q82)=W$1</f>
        <v>0</v>
      </c>
      <c r="X82" s="33" t="b">
        <f>COUNTIF(Table1[Phone], $Q82)=X$1</f>
        <v>0</v>
      </c>
      <c r="Y82" s="33" t="b">
        <f>COUNTIF(Table1[Phone], $Q82)=Y$1</f>
        <v>0</v>
      </c>
    </row>
    <row r="83" spans="2:25" x14ac:dyDescent="0.25">
      <c r="B83" s="33" t="e">
        <f t="array" ref="B83">INDEX(Table1[Restaurant Name], MATCH(0, COUNTIF($B$3:B82,Table1[Restaurant Name]), 0))</f>
        <v>#N/A</v>
      </c>
      <c r="C83" s="33" t="b">
        <f>COUNTIF(Table1[Restaurant Name], $B83)=C$1</f>
        <v>0</v>
      </c>
      <c r="D83" s="33" t="b">
        <f>COUNTIF(Table1[Restaurant Name], $B83)=D$1</f>
        <v>0</v>
      </c>
      <c r="E83" s="33" t="b">
        <f>COUNTIF(Table1[Restaurant Name], $B83)=E$1</f>
        <v>0</v>
      </c>
      <c r="F83" s="33" t="b">
        <f>COUNTIF(Table1[Restaurant Name], $B83)=F$1</f>
        <v>0</v>
      </c>
      <c r="G83" s="33" t="b">
        <f>COUNTIF(Table1[Restaurant Name], $B83)=G$1</f>
        <v>0</v>
      </c>
      <c r="H83" s="33" t="b">
        <f>COUNTIF(Table1[Restaurant Name], $B83)=H$1</f>
        <v>0</v>
      </c>
      <c r="I83" s="33" t="b">
        <f>COUNTIF(Table1[Restaurant Name], $B83)=I$1</f>
        <v>0</v>
      </c>
      <c r="J83" s="33" t="b">
        <f>COUNTIF(Table1[Restaurant Name], $B83)=J$1</f>
        <v>0</v>
      </c>
      <c r="Q83" s="33" t="e">
        <f t="array" ref="Q83">INDEX(Table1[Phone], MATCH(0, COUNTIF($Q$3:Q82,Table1[Phone]), 0))</f>
        <v>#N/A</v>
      </c>
      <c r="R83" s="33" t="b">
        <f>COUNTIF(Table1[Phone], $Q83)=R$1</f>
        <v>0</v>
      </c>
      <c r="S83" s="33" t="b">
        <f>COUNTIF(Table1[Phone], $Q83)=S$1</f>
        <v>0</v>
      </c>
      <c r="T83" s="33" t="b">
        <f>COUNTIF(Table1[Phone], $Q83)=T$1</f>
        <v>0</v>
      </c>
      <c r="U83" s="33" t="b">
        <f>COUNTIF(Table1[Phone], $Q83)=U$1</f>
        <v>0</v>
      </c>
      <c r="V83" s="33" t="b">
        <f>COUNTIF(Table1[Phone], $Q83)=V$1</f>
        <v>0</v>
      </c>
      <c r="W83" s="33" t="b">
        <f>COUNTIF(Table1[Phone], $Q83)=W$1</f>
        <v>0</v>
      </c>
      <c r="X83" s="33" t="b">
        <f>COUNTIF(Table1[Phone], $Q83)=X$1</f>
        <v>0</v>
      </c>
      <c r="Y83" s="33" t="b">
        <f>COUNTIF(Table1[Phone], $Q83)=Y$1</f>
        <v>0</v>
      </c>
    </row>
    <row r="84" spans="2:25" x14ac:dyDescent="0.25">
      <c r="B84" s="33" t="e">
        <f t="array" ref="B84">INDEX(Table1[Restaurant Name], MATCH(0, COUNTIF($B$3:B83,Table1[Restaurant Name]), 0))</f>
        <v>#N/A</v>
      </c>
      <c r="C84" s="33" t="b">
        <f>COUNTIF(Table1[Restaurant Name], $B84)=C$1</f>
        <v>0</v>
      </c>
      <c r="D84" s="33" t="b">
        <f>COUNTIF(Table1[Restaurant Name], $B84)=D$1</f>
        <v>0</v>
      </c>
      <c r="E84" s="33" t="b">
        <f>COUNTIF(Table1[Restaurant Name], $B84)=E$1</f>
        <v>0</v>
      </c>
      <c r="F84" s="33" t="b">
        <f>COUNTIF(Table1[Restaurant Name], $B84)=F$1</f>
        <v>0</v>
      </c>
      <c r="G84" s="33" t="b">
        <f>COUNTIF(Table1[Restaurant Name], $B84)=G$1</f>
        <v>0</v>
      </c>
      <c r="H84" s="33" t="b">
        <f>COUNTIF(Table1[Restaurant Name], $B84)=H$1</f>
        <v>0</v>
      </c>
      <c r="I84" s="33" t="b">
        <f>COUNTIF(Table1[Restaurant Name], $B84)=I$1</f>
        <v>0</v>
      </c>
      <c r="J84" s="33" t="b">
        <f>COUNTIF(Table1[Restaurant Name], $B84)=J$1</f>
        <v>0</v>
      </c>
      <c r="Q84" s="33" t="e">
        <f t="array" ref="Q84">INDEX(Table1[Phone], MATCH(0, COUNTIF($Q$3:Q83,Table1[Phone]), 0))</f>
        <v>#N/A</v>
      </c>
      <c r="R84" s="33" t="b">
        <f>COUNTIF(Table1[Phone], $Q84)=R$1</f>
        <v>0</v>
      </c>
      <c r="S84" s="33" t="b">
        <f>COUNTIF(Table1[Phone], $Q84)=S$1</f>
        <v>0</v>
      </c>
      <c r="T84" s="33" t="b">
        <f>COUNTIF(Table1[Phone], $Q84)=T$1</f>
        <v>0</v>
      </c>
      <c r="U84" s="33" t="b">
        <f>COUNTIF(Table1[Phone], $Q84)=U$1</f>
        <v>0</v>
      </c>
      <c r="V84" s="33" t="b">
        <f>COUNTIF(Table1[Phone], $Q84)=V$1</f>
        <v>0</v>
      </c>
      <c r="W84" s="33" t="b">
        <f>COUNTIF(Table1[Phone], $Q84)=W$1</f>
        <v>0</v>
      </c>
      <c r="X84" s="33" t="b">
        <f>COUNTIF(Table1[Phone], $Q84)=X$1</f>
        <v>0</v>
      </c>
      <c r="Y84" s="33" t="b">
        <f>COUNTIF(Table1[Phone], $Q84)=Y$1</f>
        <v>0</v>
      </c>
    </row>
    <row r="85" spans="2:25" x14ac:dyDescent="0.25">
      <c r="B85" s="33" t="e">
        <f t="array" ref="B85">INDEX(Table1[Restaurant Name], MATCH(0, COUNTIF($B$3:B84,Table1[Restaurant Name]), 0))</f>
        <v>#N/A</v>
      </c>
      <c r="C85" s="33" t="b">
        <f>COUNTIF(Table1[Restaurant Name], $B85)=C$1</f>
        <v>0</v>
      </c>
      <c r="D85" s="33" t="b">
        <f>COUNTIF(Table1[Restaurant Name], $B85)=D$1</f>
        <v>0</v>
      </c>
      <c r="E85" s="33" t="b">
        <f>COUNTIF(Table1[Restaurant Name], $B85)=E$1</f>
        <v>0</v>
      </c>
      <c r="F85" s="33" t="b">
        <f>COUNTIF(Table1[Restaurant Name], $B85)=F$1</f>
        <v>0</v>
      </c>
      <c r="G85" s="33" t="b">
        <f>COUNTIF(Table1[Restaurant Name], $B85)=G$1</f>
        <v>0</v>
      </c>
      <c r="H85" s="33" t="b">
        <f>COUNTIF(Table1[Restaurant Name], $B85)=H$1</f>
        <v>0</v>
      </c>
      <c r="I85" s="33" t="b">
        <f>COUNTIF(Table1[Restaurant Name], $B85)=I$1</f>
        <v>0</v>
      </c>
      <c r="J85" s="33" t="b">
        <f>COUNTIF(Table1[Restaurant Name], $B85)=J$1</f>
        <v>0</v>
      </c>
      <c r="Q85" s="33" t="e">
        <f t="array" ref="Q85">INDEX(Table1[Phone], MATCH(0, COUNTIF($Q$3:Q84,Table1[Phone]), 0))</f>
        <v>#N/A</v>
      </c>
      <c r="R85" s="33" t="b">
        <f>COUNTIF(Table1[Phone], $Q85)=R$1</f>
        <v>0</v>
      </c>
      <c r="S85" s="33" t="b">
        <f>COUNTIF(Table1[Phone], $Q85)=S$1</f>
        <v>0</v>
      </c>
      <c r="T85" s="33" t="b">
        <f>COUNTIF(Table1[Phone], $Q85)=T$1</f>
        <v>0</v>
      </c>
      <c r="U85" s="33" t="b">
        <f>COUNTIF(Table1[Phone], $Q85)=U$1</f>
        <v>0</v>
      </c>
      <c r="V85" s="33" t="b">
        <f>COUNTIF(Table1[Phone], $Q85)=V$1</f>
        <v>0</v>
      </c>
      <c r="W85" s="33" t="b">
        <f>COUNTIF(Table1[Phone], $Q85)=W$1</f>
        <v>0</v>
      </c>
      <c r="X85" s="33" t="b">
        <f>COUNTIF(Table1[Phone], $Q85)=X$1</f>
        <v>0</v>
      </c>
      <c r="Y85" s="33" t="b">
        <f>COUNTIF(Table1[Phone], $Q85)=Y$1</f>
        <v>0</v>
      </c>
    </row>
    <row r="86" spans="2:25" x14ac:dyDescent="0.25">
      <c r="B86" s="33" t="e">
        <f t="array" ref="B86">INDEX(Table1[Restaurant Name], MATCH(0, COUNTIF($B$3:B85,Table1[Restaurant Name]), 0))</f>
        <v>#N/A</v>
      </c>
      <c r="C86" s="33" t="b">
        <f>COUNTIF(Table1[Restaurant Name], $B86)=C$1</f>
        <v>0</v>
      </c>
      <c r="D86" s="33" t="b">
        <f>COUNTIF(Table1[Restaurant Name], $B86)=D$1</f>
        <v>0</v>
      </c>
      <c r="E86" s="33" t="b">
        <f>COUNTIF(Table1[Restaurant Name], $B86)=E$1</f>
        <v>0</v>
      </c>
      <c r="F86" s="33" t="b">
        <f>COUNTIF(Table1[Restaurant Name], $B86)=F$1</f>
        <v>0</v>
      </c>
      <c r="G86" s="33" t="b">
        <f>COUNTIF(Table1[Restaurant Name], $B86)=G$1</f>
        <v>0</v>
      </c>
      <c r="H86" s="33" t="b">
        <f>COUNTIF(Table1[Restaurant Name], $B86)=H$1</f>
        <v>0</v>
      </c>
      <c r="I86" s="33" t="b">
        <f>COUNTIF(Table1[Restaurant Name], $B86)=I$1</f>
        <v>0</v>
      </c>
      <c r="J86" s="33" t="b">
        <f>COUNTIF(Table1[Restaurant Name], $B86)=J$1</f>
        <v>0</v>
      </c>
      <c r="Q86" s="33" t="e">
        <f t="array" ref="Q86">INDEX(Table1[Phone], MATCH(0, COUNTIF($Q$3:Q85,Table1[Phone]), 0))</f>
        <v>#N/A</v>
      </c>
      <c r="R86" s="33" t="b">
        <f>COUNTIF(Table1[Phone], $Q86)=R$1</f>
        <v>0</v>
      </c>
      <c r="S86" s="33" t="b">
        <f>COUNTIF(Table1[Phone], $Q86)=S$1</f>
        <v>0</v>
      </c>
      <c r="T86" s="33" t="b">
        <f>COUNTIF(Table1[Phone], $Q86)=T$1</f>
        <v>0</v>
      </c>
      <c r="U86" s="33" t="b">
        <f>COUNTIF(Table1[Phone], $Q86)=U$1</f>
        <v>0</v>
      </c>
      <c r="V86" s="33" t="b">
        <f>COUNTIF(Table1[Phone], $Q86)=V$1</f>
        <v>0</v>
      </c>
      <c r="W86" s="33" t="b">
        <f>COUNTIF(Table1[Phone], $Q86)=W$1</f>
        <v>0</v>
      </c>
      <c r="X86" s="33" t="b">
        <f>COUNTIF(Table1[Phone], $Q86)=X$1</f>
        <v>0</v>
      </c>
      <c r="Y86" s="33" t="b">
        <f>COUNTIF(Table1[Phone], $Q86)=Y$1</f>
        <v>0</v>
      </c>
    </row>
    <row r="87" spans="2:25" x14ac:dyDescent="0.25">
      <c r="B87" s="33" t="e">
        <f t="array" ref="B87">INDEX(Table1[Restaurant Name], MATCH(0, COUNTIF($B$3:B86,Table1[Restaurant Name]), 0))</f>
        <v>#N/A</v>
      </c>
      <c r="C87" s="33" t="b">
        <f>COUNTIF(Table1[Restaurant Name], $B87)=C$1</f>
        <v>0</v>
      </c>
      <c r="D87" s="33" t="b">
        <f>COUNTIF(Table1[Restaurant Name], $B87)=D$1</f>
        <v>0</v>
      </c>
      <c r="E87" s="33" t="b">
        <f>COUNTIF(Table1[Restaurant Name], $B87)=E$1</f>
        <v>0</v>
      </c>
      <c r="F87" s="33" t="b">
        <f>COUNTIF(Table1[Restaurant Name], $B87)=F$1</f>
        <v>0</v>
      </c>
      <c r="G87" s="33" t="b">
        <f>COUNTIF(Table1[Restaurant Name], $B87)=G$1</f>
        <v>0</v>
      </c>
      <c r="H87" s="33" t="b">
        <f>COUNTIF(Table1[Restaurant Name], $B87)=H$1</f>
        <v>0</v>
      </c>
      <c r="I87" s="33" t="b">
        <f>COUNTIF(Table1[Restaurant Name], $B87)=I$1</f>
        <v>0</v>
      </c>
      <c r="J87" s="33" t="b">
        <f>COUNTIF(Table1[Restaurant Name], $B87)=J$1</f>
        <v>0</v>
      </c>
      <c r="Q87" s="33" t="e">
        <f t="array" ref="Q87">INDEX(Table1[Phone], MATCH(0, COUNTIF($Q$3:Q86,Table1[Phone]), 0))</f>
        <v>#N/A</v>
      </c>
      <c r="R87" s="33" t="b">
        <f>COUNTIF(Table1[Phone], $Q87)=R$1</f>
        <v>0</v>
      </c>
      <c r="S87" s="33" t="b">
        <f>COUNTIF(Table1[Phone], $Q87)=S$1</f>
        <v>0</v>
      </c>
      <c r="T87" s="33" t="b">
        <f>COUNTIF(Table1[Phone], $Q87)=T$1</f>
        <v>0</v>
      </c>
      <c r="U87" s="33" t="b">
        <f>COUNTIF(Table1[Phone], $Q87)=U$1</f>
        <v>0</v>
      </c>
      <c r="V87" s="33" t="b">
        <f>COUNTIF(Table1[Phone], $Q87)=V$1</f>
        <v>0</v>
      </c>
      <c r="W87" s="33" t="b">
        <f>COUNTIF(Table1[Phone], $Q87)=W$1</f>
        <v>0</v>
      </c>
      <c r="X87" s="33" t="b">
        <f>COUNTIF(Table1[Phone], $Q87)=X$1</f>
        <v>0</v>
      </c>
      <c r="Y87" s="33" t="b">
        <f>COUNTIF(Table1[Phone], $Q87)=Y$1</f>
        <v>0</v>
      </c>
    </row>
    <row r="88" spans="2:25" x14ac:dyDescent="0.25">
      <c r="B88" s="33" t="e">
        <f t="array" ref="B88">INDEX(Table1[Restaurant Name], MATCH(0, COUNTIF($B$3:B87,Table1[Restaurant Name]), 0))</f>
        <v>#N/A</v>
      </c>
      <c r="C88" s="33" t="b">
        <f>COUNTIF(Table1[Restaurant Name], $B88)=C$1</f>
        <v>0</v>
      </c>
      <c r="D88" s="33" t="b">
        <f>COUNTIF(Table1[Restaurant Name], $B88)=D$1</f>
        <v>0</v>
      </c>
      <c r="E88" s="33" t="b">
        <f>COUNTIF(Table1[Restaurant Name], $B88)=E$1</f>
        <v>0</v>
      </c>
      <c r="F88" s="33" t="b">
        <f>COUNTIF(Table1[Restaurant Name], $B88)=F$1</f>
        <v>0</v>
      </c>
      <c r="G88" s="33" t="b">
        <f>COUNTIF(Table1[Restaurant Name], $B88)=G$1</f>
        <v>0</v>
      </c>
      <c r="H88" s="33" t="b">
        <f>COUNTIF(Table1[Restaurant Name], $B88)=H$1</f>
        <v>0</v>
      </c>
      <c r="I88" s="33" t="b">
        <f>COUNTIF(Table1[Restaurant Name], $B88)=I$1</f>
        <v>0</v>
      </c>
      <c r="J88" s="33" t="b">
        <f>COUNTIF(Table1[Restaurant Name], $B88)=J$1</f>
        <v>0</v>
      </c>
      <c r="Q88" s="33" t="e">
        <f t="array" ref="Q88">INDEX(Table1[Phone], MATCH(0, COUNTIF($Q$3:Q87,Table1[Phone]), 0))</f>
        <v>#N/A</v>
      </c>
      <c r="R88" s="33" t="b">
        <f>COUNTIF(Table1[Phone], $Q88)=R$1</f>
        <v>0</v>
      </c>
      <c r="S88" s="33" t="b">
        <f>COUNTIF(Table1[Phone], $Q88)=S$1</f>
        <v>0</v>
      </c>
      <c r="T88" s="33" t="b">
        <f>COUNTIF(Table1[Phone], $Q88)=T$1</f>
        <v>0</v>
      </c>
      <c r="U88" s="33" t="b">
        <f>COUNTIF(Table1[Phone], $Q88)=U$1</f>
        <v>0</v>
      </c>
      <c r="V88" s="33" t="b">
        <f>COUNTIF(Table1[Phone], $Q88)=V$1</f>
        <v>0</v>
      </c>
      <c r="W88" s="33" t="b">
        <f>COUNTIF(Table1[Phone], $Q88)=W$1</f>
        <v>0</v>
      </c>
      <c r="X88" s="33" t="b">
        <f>COUNTIF(Table1[Phone], $Q88)=X$1</f>
        <v>0</v>
      </c>
      <c r="Y88" s="33" t="b">
        <f>COUNTIF(Table1[Phone], $Q88)=Y$1</f>
        <v>0</v>
      </c>
    </row>
    <row r="89" spans="2:25" x14ac:dyDescent="0.25">
      <c r="B89" s="33" t="e">
        <f t="array" ref="B89">INDEX(Table1[Restaurant Name], MATCH(0, COUNTIF($B$3:B88,Table1[Restaurant Name]), 0))</f>
        <v>#N/A</v>
      </c>
      <c r="C89" s="33" t="b">
        <f>COUNTIF(Table1[Restaurant Name], $B89)=C$1</f>
        <v>0</v>
      </c>
      <c r="D89" s="33" t="b">
        <f>COUNTIF(Table1[Restaurant Name], $B89)=D$1</f>
        <v>0</v>
      </c>
      <c r="E89" s="33" t="b">
        <f>COUNTIF(Table1[Restaurant Name], $B89)=E$1</f>
        <v>0</v>
      </c>
      <c r="F89" s="33" t="b">
        <f>COUNTIF(Table1[Restaurant Name], $B89)=F$1</f>
        <v>0</v>
      </c>
      <c r="G89" s="33" t="b">
        <f>COUNTIF(Table1[Restaurant Name], $B89)=G$1</f>
        <v>0</v>
      </c>
      <c r="H89" s="33" t="b">
        <f>COUNTIF(Table1[Restaurant Name], $B89)=H$1</f>
        <v>0</v>
      </c>
      <c r="I89" s="33" t="b">
        <f>COUNTIF(Table1[Restaurant Name], $B89)=I$1</f>
        <v>0</v>
      </c>
      <c r="J89" s="33" t="b">
        <f>COUNTIF(Table1[Restaurant Name], $B89)=J$1</f>
        <v>0</v>
      </c>
      <c r="Q89" s="33" t="e">
        <f t="array" ref="Q89">INDEX(Table1[Phone], MATCH(0, COUNTIF($Q$3:Q88,Table1[Phone]), 0))</f>
        <v>#N/A</v>
      </c>
      <c r="R89" s="33" t="b">
        <f>COUNTIF(Table1[Phone], $Q89)=R$1</f>
        <v>0</v>
      </c>
      <c r="S89" s="33" t="b">
        <f>COUNTIF(Table1[Phone], $Q89)=S$1</f>
        <v>0</v>
      </c>
      <c r="T89" s="33" t="b">
        <f>COUNTIF(Table1[Phone], $Q89)=T$1</f>
        <v>0</v>
      </c>
      <c r="U89" s="33" t="b">
        <f>COUNTIF(Table1[Phone], $Q89)=U$1</f>
        <v>0</v>
      </c>
      <c r="V89" s="33" t="b">
        <f>COUNTIF(Table1[Phone], $Q89)=V$1</f>
        <v>0</v>
      </c>
      <c r="W89" s="33" t="b">
        <f>COUNTIF(Table1[Phone], $Q89)=W$1</f>
        <v>0</v>
      </c>
      <c r="X89" s="33" t="b">
        <f>COUNTIF(Table1[Phone], $Q89)=X$1</f>
        <v>0</v>
      </c>
      <c r="Y89" s="33" t="b">
        <f>COUNTIF(Table1[Phone], $Q89)=Y$1</f>
        <v>0</v>
      </c>
    </row>
    <row r="90" spans="2:25" x14ac:dyDescent="0.25">
      <c r="B90" s="33" t="e">
        <f t="array" ref="B90">INDEX(Table1[Restaurant Name], MATCH(0, COUNTIF($B$3:B89,Table1[Restaurant Name]), 0))</f>
        <v>#N/A</v>
      </c>
      <c r="C90" s="33" t="b">
        <f>COUNTIF(Table1[Restaurant Name], $B90)=C$1</f>
        <v>0</v>
      </c>
      <c r="D90" s="33" t="b">
        <f>COUNTIF(Table1[Restaurant Name], $B90)=D$1</f>
        <v>0</v>
      </c>
      <c r="E90" s="33" t="b">
        <f>COUNTIF(Table1[Restaurant Name], $B90)=E$1</f>
        <v>0</v>
      </c>
      <c r="F90" s="33" t="b">
        <f>COUNTIF(Table1[Restaurant Name], $B90)=F$1</f>
        <v>0</v>
      </c>
      <c r="G90" s="33" t="b">
        <f>COUNTIF(Table1[Restaurant Name], $B90)=G$1</f>
        <v>0</v>
      </c>
      <c r="H90" s="33" t="b">
        <f>COUNTIF(Table1[Restaurant Name], $B90)=H$1</f>
        <v>0</v>
      </c>
      <c r="I90" s="33" t="b">
        <f>COUNTIF(Table1[Restaurant Name], $B90)=I$1</f>
        <v>0</v>
      </c>
      <c r="J90" s="33" t="b">
        <f>COUNTIF(Table1[Restaurant Name], $B90)=J$1</f>
        <v>0</v>
      </c>
      <c r="Q90" s="33" t="e">
        <f t="array" ref="Q90">INDEX(Table1[Phone], MATCH(0, COUNTIF($Q$3:Q89,Table1[Phone]), 0))</f>
        <v>#N/A</v>
      </c>
      <c r="R90" s="33" t="b">
        <f>COUNTIF(Table1[Phone], $Q90)=R$1</f>
        <v>0</v>
      </c>
      <c r="S90" s="33" t="b">
        <f>COUNTIF(Table1[Phone], $Q90)=S$1</f>
        <v>0</v>
      </c>
      <c r="T90" s="33" t="b">
        <f>COUNTIF(Table1[Phone], $Q90)=T$1</f>
        <v>0</v>
      </c>
      <c r="U90" s="33" t="b">
        <f>COUNTIF(Table1[Phone], $Q90)=U$1</f>
        <v>0</v>
      </c>
      <c r="V90" s="33" t="b">
        <f>COUNTIF(Table1[Phone], $Q90)=V$1</f>
        <v>0</v>
      </c>
      <c r="W90" s="33" t="b">
        <f>COUNTIF(Table1[Phone], $Q90)=W$1</f>
        <v>0</v>
      </c>
      <c r="X90" s="33" t="b">
        <f>COUNTIF(Table1[Phone], $Q90)=X$1</f>
        <v>0</v>
      </c>
      <c r="Y90" s="33" t="b">
        <f>COUNTIF(Table1[Phone], $Q90)=Y$1</f>
        <v>0</v>
      </c>
    </row>
    <row r="91" spans="2:25" x14ac:dyDescent="0.25">
      <c r="B91" s="33" t="e">
        <f t="array" ref="B91">INDEX(Table1[Restaurant Name], MATCH(0, COUNTIF($B$3:B90,Table1[Restaurant Name]), 0))</f>
        <v>#N/A</v>
      </c>
      <c r="C91" s="33" t="b">
        <f>COUNTIF(Table1[Restaurant Name], $B91)=C$1</f>
        <v>0</v>
      </c>
      <c r="D91" s="33" t="b">
        <f>COUNTIF(Table1[Restaurant Name], $B91)=D$1</f>
        <v>0</v>
      </c>
      <c r="E91" s="33" t="b">
        <f>COUNTIF(Table1[Restaurant Name], $B91)=E$1</f>
        <v>0</v>
      </c>
      <c r="F91" s="33" t="b">
        <f>COUNTIF(Table1[Restaurant Name], $B91)=F$1</f>
        <v>0</v>
      </c>
      <c r="G91" s="33" t="b">
        <f>COUNTIF(Table1[Restaurant Name], $B91)=G$1</f>
        <v>0</v>
      </c>
      <c r="H91" s="33" t="b">
        <f>COUNTIF(Table1[Restaurant Name], $B91)=H$1</f>
        <v>0</v>
      </c>
      <c r="I91" s="33" t="b">
        <f>COUNTIF(Table1[Restaurant Name], $B91)=I$1</f>
        <v>0</v>
      </c>
      <c r="J91" s="33" t="b">
        <f>COUNTIF(Table1[Restaurant Name], $B91)=J$1</f>
        <v>0</v>
      </c>
      <c r="Q91" s="33" t="e">
        <f t="array" ref="Q91">INDEX(Table1[Phone], MATCH(0, COUNTIF($Q$3:Q90,Table1[Phone]), 0))</f>
        <v>#N/A</v>
      </c>
      <c r="R91" s="33" t="b">
        <f>COUNTIF(Table1[Phone], $Q91)=R$1</f>
        <v>0</v>
      </c>
      <c r="S91" s="33" t="b">
        <f>COUNTIF(Table1[Phone], $Q91)=S$1</f>
        <v>0</v>
      </c>
      <c r="T91" s="33" t="b">
        <f>COUNTIF(Table1[Phone], $Q91)=T$1</f>
        <v>0</v>
      </c>
      <c r="U91" s="33" t="b">
        <f>COUNTIF(Table1[Phone], $Q91)=U$1</f>
        <v>0</v>
      </c>
      <c r="V91" s="33" t="b">
        <f>COUNTIF(Table1[Phone], $Q91)=V$1</f>
        <v>0</v>
      </c>
      <c r="W91" s="33" t="b">
        <f>COUNTIF(Table1[Phone], $Q91)=W$1</f>
        <v>0</v>
      </c>
      <c r="X91" s="33" t="b">
        <f>COUNTIF(Table1[Phone], $Q91)=X$1</f>
        <v>0</v>
      </c>
      <c r="Y91" s="33" t="b">
        <f>COUNTIF(Table1[Phone], $Q91)=Y$1</f>
        <v>0</v>
      </c>
    </row>
    <row r="92" spans="2:25" x14ac:dyDescent="0.25">
      <c r="B92" s="33" t="e">
        <f t="array" ref="B92">INDEX(Table1[Restaurant Name], MATCH(0, COUNTIF($B$3:B91,Table1[Restaurant Name]), 0))</f>
        <v>#N/A</v>
      </c>
      <c r="C92" s="33" t="b">
        <f>COUNTIF(Table1[Restaurant Name], $B92)=C$1</f>
        <v>0</v>
      </c>
      <c r="D92" s="33" t="b">
        <f>COUNTIF(Table1[Restaurant Name], $B92)=D$1</f>
        <v>0</v>
      </c>
      <c r="E92" s="33" t="b">
        <f>COUNTIF(Table1[Restaurant Name], $B92)=E$1</f>
        <v>0</v>
      </c>
      <c r="F92" s="33" t="b">
        <f>COUNTIF(Table1[Restaurant Name], $B92)=F$1</f>
        <v>0</v>
      </c>
      <c r="G92" s="33" t="b">
        <f>COUNTIF(Table1[Restaurant Name], $B92)=G$1</f>
        <v>0</v>
      </c>
      <c r="H92" s="33" t="b">
        <f>COUNTIF(Table1[Restaurant Name], $B92)=H$1</f>
        <v>0</v>
      </c>
      <c r="I92" s="33" t="b">
        <f>COUNTIF(Table1[Restaurant Name], $B92)=I$1</f>
        <v>0</v>
      </c>
      <c r="J92" s="33" t="b">
        <f>COUNTIF(Table1[Restaurant Name], $B92)=J$1</f>
        <v>0</v>
      </c>
      <c r="Q92" s="33" t="e">
        <f t="array" ref="Q92">INDEX(Table1[Phone], MATCH(0, COUNTIF($Q$3:Q91,Table1[Phone]), 0))</f>
        <v>#N/A</v>
      </c>
      <c r="R92" s="33" t="b">
        <f>COUNTIF(Table1[Phone], $Q92)=R$1</f>
        <v>0</v>
      </c>
      <c r="S92" s="33" t="b">
        <f>COUNTIF(Table1[Phone], $Q92)=S$1</f>
        <v>0</v>
      </c>
      <c r="T92" s="33" t="b">
        <f>COUNTIF(Table1[Phone], $Q92)=T$1</f>
        <v>0</v>
      </c>
      <c r="U92" s="33" t="b">
        <f>COUNTIF(Table1[Phone], $Q92)=U$1</f>
        <v>0</v>
      </c>
      <c r="V92" s="33" t="b">
        <f>COUNTIF(Table1[Phone], $Q92)=V$1</f>
        <v>0</v>
      </c>
      <c r="W92" s="33" t="b">
        <f>COUNTIF(Table1[Phone], $Q92)=W$1</f>
        <v>0</v>
      </c>
      <c r="X92" s="33" t="b">
        <f>COUNTIF(Table1[Phone], $Q92)=X$1</f>
        <v>0</v>
      </c>
      <c r="Y92" s="33" t="b">
        <f>COUNTIF(Table1[Phone], $Q92)=Y$1</f>
        <v>0</v>
      </c>
    </row>
    <row r="93" spans="2:25" x14ac:dyDescent="0.25">
      <c r="B93" s="33" t="e">
        <f t="array" ref="B93">INDEX(Table1[Restaurant Name], MATCH(0, COUNTIF($B$3:B92,Table1[Restaurant Name]), 0))</f>
        <v>#N/A</v>
      </c>
      <c r="C93" s="33" t="b">
        <f>COUNTIF(Table1[Restaurant Name], $B93)=C$1</f>
        <v>0</v>
      </c>
      <c r="D93" s="33" t="b">
        <f>COUNTIF(Table1[Restaurant Name], $B93)=D$1</f>
        <v>0</v>
      </c>
      <c r="E93" s="33" t="b">
        <f>COUNTIF(Table1[Restaurant Name], $B93)=E$1</f>
        <v>0</v>
      </c>
      <c r="F93" s="33" t="b">
        <f>COUNTIF(Table1[Restaurant Name], $B93)=F$1</f>
        <v>0</v>
      </c>
      <c r="G93" s="33" t="b">
        <f>COUNTIF(Table1[Restaurant Name], $B93)=G$1</f>
        <v>0</v>
      </c>
      <c r="H93" s="33" t="b">
        <f>COUNTIF(Table1[Restaurant Name], $B93)=H$1</f>
        <v>0</v>
      </c>
      <c r="I93" s="33" t="b">
        <f>COUNTIF(Table1[Restaurant Name], $B93)=I$1</f>
        <v>0</v>
      </c>
      <c r="J93" s="33" t="b">
        <f>COUNTIF(Table1[Restaurant Name], $B93)=J$1</f>
        <v>0</v>
      </c>
      <c r="Q93" s="33" t="e">
        <f t="array" ref="Q93">INDEX(Table1[Phone], MATCH(0, COUNTIF($Q$3:Q92,Table1[Phone]), 0))</f>
        <v>#N/A</v>
      </c>
      <c r="R93" s="33" t="b">
        <f>COUNTIF(Table1[Phone], $Q93)=R$1</f>
        <v>0</v>
      </c>
      <c r="S93" s="33" t="b">
        <f>COUNTIF(Table1[Phone], $Q93)=S$1</f>
        <v>0</v>
      </c>
      <c r="T93" s="33" t="b">
        <f>COUNTIF(Table1[Phone], $Q93)=T$1</f>
        <v>0</v>
      </c>
      <c r="U93" s="33" t="b">
        <f>COUNTIF(Table1[Phone], $Q93)=U$1</f>
        <v>0</v>
      </c>
      <c r="V93" s="33" t="b">
        <f>COUNTIF(Table1[Phone], $Q93)=V$1</f>
        <v>0</v>
      </c>
      <c r="W93" s="33" t="b">
        <f>COUNTIF(Table1[Phone], $Q93)=W$1</f>
        <v>0</v>
      </c>
      <c r="X93" s="33" t="b">
        <f>COUNTIF(Table1[Phone], $Q93)=X$1</f>
        <v>0</v>
      </c>
      <c r="Y93" s="33" t="b">
        <f>COUNTIF(Table1[Phone], $Q93)=Y$1</f>
        <v>0</v>
      </c>
    </row>
    <row r="94" spans="2:25" x14ac:dyDescent="0.25">
      <c r="B94" s="33" t="e">
        <f t="array" ref="B94">INDEX(Table1[Restaurant Name], MATCH(0, COUNTIF($B$3:B93,Table1[Restaurant Name]), 0))</f>
        <v>#N/A</v>
      </c>
      <c r="C94" s="33" t="b">
        <f>COUNTIF(Table1[Restaurant Name], $B94)=C$1</f>
        <v>0</v>
      </c>
      <c r="D94" s="33" t="b">
        <f>COUNTIF(Table1[Restaurant Name], $B94)=D$1</f>
        <v>0</v>
      </c>
      <c r="E94" s="33" t="b">
        <f>COUNTIF(Table1[Restaurant Name], $B94)=E$1</f>
        <v>0</v>
      </c>
      <c r="F94" s="33" t="b">
        <f>COUNTIF(Table1[Restaurant Name], $B94)=F$1</f>
        <v>0</v>
      </c>
      <c r="G94" s="33" t="b">
        <f>COUNTIF(Table1[Restaurant Name], $B94)=G$1</f>
        <v>0</v>
      </c>
      <c r="H94" s="33" t="b">
        <f>COUNTIF(Table1[Restaurant Name], $B94)=H$1</f>
        <v>0</v>
      </c>
      <c r="I94" s="33" t="b">
        <f>COUNTIF(Table1[Restaurant Name], $B94)=I$1</f>
        <v>0</v>
      </c>
      <c r="J94" s="33" t="b">
        <f>COUNTIF(Table1[Restaurant Name], $B94)=J$1</f>
        <v>0</v>
      </c>
      <c r="Q94" s="33" t="e">
        <f t="array" ref="Q94">INDEX(Table1[Phone], MATCH(0, COUNTIF($Q$3:Q93,Table1[Phone]), 0))</f>
        <v>#N/A</v>
      </c>
      <c r="R94" s="33" t="b">
        <f>COUNTIF(Table1[Phone], $Q94)=R$1</f>
        <v>0</v>
      </c>
      <c r="S94" s="33" t="b">
        <f>COUNTIF(Table1[Phone], $Q94)=S$1</f>
        <v>0</v>
      </c>
      <c r="T94" s="33" t="b">
        <f>COUNTIF(Table1[Phone], $Q94)=T$1</f>
        <v>0</v>
      </c>
      <c r="U94" s="33" t="b">
        <f>COUNTIF(Table1[Phone], $Q94)=U$1</f>
        <v>0</v>
      </c>
      <c r="V94" s="33" t="b">
        <f>COUNTIF(Table1[Phone], $Q94)=V$1</f>
        <v>0</v>
      </c>
      <c r="W94" s="33" t="b">
        <f>COUNTIF(Table1[Phone], $Q94)=W$1</f>
        <v>0</v>
      </c>
      <c r="X94" s="33" t="b">
        <f>COUNTIF(Table1[Phone], $Q94)=X$1</f>
        <v>0</v>
      </c>
      <c r="Y94" s="33" t="b">
        <f>COUNTIF(Table1[Phone], $Q94)=Y$1</f>
        <v>0</v>
      </c>
    </row>
    <row r="95" spans="2:25" x14ac:dyDescent="0.25">
      <c r="B95" s="33" t="e">
        <f t="array" ref="B95">INDEX(Table1[Restaurant Name], MATCH(0, COUNTIF($B$3:B94,Table1[Restaurant Name]), 0))</f>
        <v>#N/A</v>
      </c>
      <c r="C95" s="33" t="b">
        <f>COUNTIF(Table1[Restaurant Name], $B95)=C$1</f>
        <v>0</v>
      </c>
      <c r="D95" s="33" t="b">
        <f>COUNTIF(Table1[Restaurant Name], $B95)=D$1</f>
        <v>0</v>
      </c>
      <c r="E95" s="33" t="b">
        <f>COUNTIF(Table1[Restaurant Name], $B95)=E$1</f>
        <v>0</v>
      </c>
      <c r="F95" s="33" t="b">
        <f>COUNTIF(Table1[Restaurant Name], $B95)=F$1</f>
        <v>0</v>
      </c>
      <c r="G95" s="33" t="b">
        <f>COUNTIF(Table1[Restaurant Name], $B95)=G$1</f>
        <v>0</v>
      </c>
      <c r="H95" s="33" t="b">
        <f>COUNTIF(Table1[Restaurant Name], $B95)=H$1</f>
        <v>0</v>
      </c>
      <c r="I95" s="33" t="b">
        <f>COUNTIF(Table1[Restaurant Name], $B95)=I$1</f>
        <v>0</v>
      </c>
      <c r="J95" s="33" t="b">
        <f>COUNTIF(Table1[Restaurant Name], $B95)=J$1</f>
        <v>0</v>
      </c>
      <c r="Q95" s="33" t="e">
        <f t="array" ref="Q95">INDEX(Table1[Phone], MATCH(0, COUNTIF($Q$3:Q94,Table1[Phone]), 0))</f>
        <v>#N/A</v>
      </c>
      <c r="R95" s="33" t="b">
        <f>COUNTIF(Table1[Phone], $Q95)=R$1</f>
        <v>0</v>
      </c>
      <c r="S95" s="33" t="b">
        <f>COUNTIF(Table1[Phone], $Q95)=S$1</f>
        <v>0</v>
      </c>
      <c r="T95" s="33" t="b">
        <f>COUNTIF(Table1[Phone], $Q95)=T$1</f>
        <v>0</v>
      </c>
      <c r="U95" s="33" t="b">
        <f>COUNTIF(Table1[Phone], $Q95)=U$1</f>
        <v>0</v>
      </c>
      <c r="V95" s="33" t="b">
        <f>COUNTIF(Table1[Phone], $Q95)=V$1</f>
        <v>0</v>
      </c>
      <c r="W95" s="33" t="b">
        <f>COUNTIF(Table1[Phone], $Q95)=W$1</f>
        <v>0</v>
      </c>
      <c r="X95" s="33" t="b">
        <f>COUNTIF(Table1[Phone], $Q95)=X$1</f>
        <v>0</v>
      </c>
      <c r="Y95" s="33" t="b">
        <f>COUNTIF(Table1[Phone], $Q95)=Y$1</f>
        <v>0</v>
      </c>
    </row>
    <row r="96" spans="2:25" x14ac:dyDescent="0.25">
      <c r="B96" s="33" t="e">
        <f t="array" ref="B96">INDEX(Table1[Restaurant Name], MATCH(0, COUNTIF($B$3:B95,Table1[Restaurant Name]), 0))</f>
        <v>#N/A</v>
      </c>
      <c r="C96" s="33" t="b">
        <f>COUNTIF(Table1[Restaurant Name], $B96)=C$1</f>
        <v>0</v>
      </c>
      <c r="D96" s="33" t="b">
        <f>COUNTIF(Table1[Restaurant Name], $B96)=D$1</f>
        <v>0</v>
      </c>
      <c r="E96" s="33" t="b">
        <f>COUNTIF(Table1[Restaurant Name], $B96)=E$1</f>
        <v>0</v>
      </c>
      <c r="F96" s="33" t="b">
        <f>COUNTIF(Table1[Restaurant Name], $B96)=F$1</f>
        <v>0</v>
      </c>
      <c r="G96" s="33" t="b">
        <f>COUNTIF(Table1[Restaurant Name], $B96)=G$1</f>
        <v>0</v>
      </c>
      <c r="H96" s="33" t="b">
        <f>COUNTIF(Table1[Restaurant Name], $B96)=H$1</f>
        <v>0</v>
      </c>
      <c r="I96" s="33" t="b">
        <f>COUNTIF(Table1[Restaurant Name], $B96)=I$1</f>
        <v>0</v>
      </c>
      <c r="J96" s="33" t="b">
        <f>COUNTIF(Table1[Restaurant Name], $B96)=J$1</f>
        <v>0</v>
      </c>
      <c r="Q96" s="33" t="e">
        <f t="array" ref="Q96">INDEX(Table1[Phone], MATCH(0, COUNTIF($Q$3:Q95,Table1[Phone]), 0))</f>
        <v>#N/A</v>
      </c>
      <c r="R96" s="33" t="b">
        <f>COUNTIF(Table1[Phone], $Q96)=R$1</f>
        <v>0</v>
      </c>
      <c r="S96" s="33" t="b">
        <f>COUNTIF(Table1[Phone], $Q96)=S$1</f>
        <v>0</v>
      </c>
      <c r="T96" s="33" t="b">
        <f>COUNTIF(Table1[Phone], $Q96)=T$1</f>
        <v>0</v>
      </c>
      <c r="U96" s="33" t="b">
        <f>COUNTIF(Table1[Phone], $Q96)=U$1</f>
        <v>0</v>
      </c>
      <c r="V96" s="33" t="b">
        <f>COUNTIF(Table1[Phone], $Q96)=V$1</f>
        <v>0</v>
      </c>
      <c r="W96" s="33" t="b">
        <f>COUNTIF(Table1[Phone], $Q96)=W$1</f>
        <v>0</v>
      </c>
      <c r="X96" s="33" t="b">
        <f>COUNTIF(Table1[Phone], $Q96)=X$1</f>
        <v>0</v>
      </c>
      <c r="Y96" s="33" t="b">
        <f>COUNTIF(Table1[Phone], $Q96)=Y$1</f>
        <v>0</v>
      </c>
    </row>
    <row r="97" spans="2:25" x14ac:dyDescent="0.25">
      <c r="B97" s="33" t="e">
        <f t="array" ref="B97">INDEX(Table1[Restaurant Name], MATCH(0, COUNTIF($B$3:B96,Table1[Restaurant Name]), 0))</f>
        <v>#N/A</v>
      </c>
      <c r="C97" s="33" t="b">
        <f>COUNTIF(Table1[Restaurant Name], $B97)=C$1</f>
        <v>0</v>
      </c>
      <c r="D97" s="33" t="b">
        <f>COUNTIF(Table1[Restaurant Name], $B97)=D$1</f>
        <v>0</v>
      </c>
      <c r="E97" s="33" t="b">
        <f>COUNTIF(Table1[Restaurant Name], $B97)=E$1</f>
        <v>0</v>
      </c>
      <c r="F97" s="33" t="b">
        <f>COUNTIF(Table1[Restaurant Name], $B97)=F$1</f>
        <v>0</v>
      </c>
      <c r="G97" s="33" t="b">
        <f>COUNTIF(Table1[Restaurant Name], $B97)=G$1</f>
        <v>0</v>
      </c>
      <c r="H97" s="33" t="b">
        <f>COUNTIF(Table1[Restaurant Name], $B97)=H$1</f>
        <v>0</v>
      </c>
      <c r="I97" s="33" t="b">
        <f>COUNTIF(Table1[Restaurant Name], $B97)=I$1</f>
        <v>0</v>
      </c>
      <c r="J97" s="33" t="b">
        <f>COUNTIF(Table1[Restaurant Name], $B97)=J$1</f>
        <v>0</v>
      </c>
      <c r="Q97" s="33" t="e">
        <f t="array" ref="Q97">INDEX(Table1[Phone], MATCH(0, COUNTIF($Q$3:Q96,Table1[Phone]), 0))</f>
        <v>#N/A</v>
      </c>
      <c r="R97" s="33" t="b">
        <f>COUNTIF(Table1[Phone], $Q97)=R$1</f>
        <v>0</v>
      </c>
      <c r="S97" s="33" t="b">
        <f>COUNTIF(Table1[Phone], $Q97)=S$1</f>
        <v>0</v>
      </c>
      <c r="T97" s="33" t="b">
        <f>COUNTIF(Table1[Phone], $Q97)=T$1</f>
        <v>0</v>
      </c>
      <c r="U97" s="33" t="b">
        <f>COUNTIF(Table1[Phone], $Q97)=U$1</f>
        <v>0</v>
      </c>
      <c r="V97" s="33" t="b">
        <f>COUNTIF(Table1[Phone], $Q97)=V$1</f>
        <v>0</v>
      </c>
      <c r="W97" s="33" t="b">
        <f>COUNTIF(Table1[Phone], $Q97)=W$1</f>
        <v>0</v>
      </c>
      <c r="X97" s="33" t="b">
        <f>COUNTIF(Table1[Phone], $Q97)=X$1</f>
        <v>0</v>
      </c>
      <c r="Y97" s="33" t="b">
        <f>COUNTIF(Table1[Phone], $Q97)=Y$1</f>
        <v>0</v>
      </c>
    </row>
    <row r="98" spans="2:25" x14ac:dyDescent="0.25">
      <c r="B98" s="33" t="e">
        <f t="array" ref="B98">INDEX(Table1[Restaurant Name], MATCH(0, COUNTIF($B$3:B97,Table1[Restaurant Name]), 0))</f>
        <v>#N/A</v>
      </c>
      <c r="C98" s="33" t="b">
        <f>COUNTIF(Table1[Restaurant Name], $B98)=C$1</f>
        <v>0</v>
      </c>
      <c r="D98" s="33" t="b">
        <f>COUNTIF(Table1[Restaurant Name], $B98)=D$1</f>
        <v>0</v>
      </c>
      <c r="E98" s="33" t="b">
        <f>COUNTIF(Table1[Restaurant Name], $B98)=E$1</f>
        <v>0</v>
      </c>
      <c r="F98" s="33" t="b">
        <f>COUNTIF(Table1[Restaurant Name], $B98)=F$1</f>
        <v>0</v>
      </c>
      <c r="G98" s="33" t="b">
        <f>COUNTIF(Table1[Restaurant Name], $B98)=G$1</f>
        <v>0</v>
      </c>
      <c r="H98" s="33" t="b">
        <f>COUNTIF(Table1[Restaurant Name], $B98)=H$1</f>
        <v>0</v>
      </c>
      <c r="I98" s="33" t="b">
        <f>COUNTIF(Table1[Restaurant Name], $B98)=I$1</f>
        <v>0</v>
      </c>
      <c r="J98" s="33" t="b">
        <f>COUNTIF(Table1[Restaurant Name], $B98)=J$1</f>
        <v>0</v>
      </c>
      <c r="Q98" s="33" t="e">
        <f t="array" ref="Q98">INDEX(Table1[Phone], MATCH(0, COUNTIF($Q$3:Q97,Table1[Phone]), 0))</f>
        <v>#N/A</v>
      </c>
      <c r="R98" s="33" t="b">
        <f>COUNTIF(Table1[Phone], $Q98)=R$1</f>
        <v>0</v>
      </c>
      <c r="S98" s="33" t="b">
        <f>COUNTIF(Table1[Phone], $Q98)=S$1</f>
        <v>0</v>
      </c>
      <c r="T98" s="33" t="b">
        <f>COUNTIF(Table1[Phone], $Q98)=T$1</f>
        <v>0</v>
      </c>
      <c r="U98" s="33" t="b">
        <f>COUNTIF(Table1[Phone], $Q98)=U$1</f>
        <v>0</v>
      </c>
      <c r="V98" s="33" t="b">
        <f>COUNTIF(Table1[Phone], $Q98)=V$1</f>
        <v>0</v>
      </c>
      <c r="W98" s="33" t="b">
        <f>COUNTIF(Table1[Phone], $Q98)=W$1</f>
        <v>0</v>
      </c>
      <c r="X98" s="33" t="b">
        <f>COUNTIF(Table1[Phone], $Q98)=X$1</f>
        <v>0</v>
      </c>
      <c r="Y98" s="33" t="b">
        <f>COUNTIF(Table1[Phone], $Q98)=Y$1</f>
        <v>0</v>
      </c>
    </row>
    <row r="99" spans="2:25" x14ac:dyDescent="0.25">
      <c r="B99" s="33" t="e">
        <f t="array" ref="B99">INDEX(Table1[Restaurant Name], MATCH(0, COUNTIF($B$3:B98,Table1[Restaurant Name]), 0))</f>
        <v>#N/A</v>
      </c>
      <c r="C99" s="33" t="b">
        <f>COUNTIF(Table1[Restaurant Name], $B99)=C$1</f>
        <v>0</v>
      </c>
      <c r="D99" s="33" t="b">
        <f>COUNTIF(Table1[Restaurant Name], $B99)=D$1</f>
        <v>0</v>
      </c>
      <c r="E99" s="33" t="b">
        <f>COUNTIF(Table1[Restaurant Name], $B99)=E$1</f>
        <v>0</v>
      </c>
      <c r="F99" s="33" t="b">
        <f>COUNTIF(Table1[Restaurant Name], $B99)=F$1</f>
        <v>0</v>
      </c>
      <c r="G99" s="33" t="b">
        <f>COUNTIF(Table1[Restaurant Name], $B99)=G$1</f>
        <v>0</v>
      </c>
      <c r="H99" s="33" t="b">
        <f>COUNTIF(Table1[Restaurant Name], $B99)=H$1</f>
        <v>0</v>
      </c>
      <c r="I99" s="33" t="b">
        <f>COUNTIF(Table1[Restaurant Name], $B99)=I$1</f>
        <v>0</v>
      </c>
      <c r="J99" s="33" t="b">
        <f>COUNTIF(Table1[Restaurant Name], $B99)=J$1</f>
        <v>0</v>
      </c>
      <c r="Q99" s="33" t="e">
        <f t="array" ref="Q99">INDEX(Table1[Phone], MATCH(0, COUNTIF($Q$3:Q98,Table1[Phone]), 0))</f>
        <v>#N/A</v>
      </c>
      <c r="R99" s="33" t="b">
        <f>COUNTIF(Table1[Phone], $Q99)=R$1</f>
        <v>0</v>
      </c>
      <c r="S99" s="33" t="b">
        <f>COUNTIF(Table1[Phone], $Q99)=S$1</f>
        <v>0</v>
      </c>
      <c r="T99" s="33" t="b">
        <f>COUNTIF(Table1[Phone], $Q99)=T$1</f>
        <v>0</v>
      </c>
      <c r="U99" s="33" t="b">
        <f>COUNTIF(Table1[Phone], $Q99)=U$1</f>
        <v>0</v>
      </c>
      <c r="V99" s="33" t="b">
        <f>COUNTIF(Table1[Phone], $Q99)=V$1</f>
        <v>0</v>
      </c>
      <c r="W99" s="33" t="b">
        <f>COUNTIF(Table1[Phone], $Q99)=W$1</f>
        <v>0</v>
      </c>
      <c r="X99" s="33" t="b">
        <f>COUNTIF(Table1[Phone], $Q99)=X$1</f>
        <v>0</v>
      </c>
      <c r="Y99" s="33" t="b">
        <f>COUNTIF(Table1[Phone], $Q99)=Y$1</f>
        <v>0</v>
      </c>
    </row>
    <row r="100" spans="2:25" x14ac:dyDescent="0.25">
      <c r="B100" s="33" t="e">
        <f t="array" ref="B100">INDEX(Table1[Restaurant Name], MATCH(0, COUNTIF($B$3:B99,Table1[Restaurant Name]), 0))</f>
        <v>#N/A</v>
      </c>
      <c r="C100" s="33" t="b">
        <f>COUNTIF(Table1[Restaurant Name], $B100)=C$1</f>
        <v>0</v>
      </c>
      <c r="D100" s="33" t="b">
        <f>COUNTIF(Table1[Restaurant Name], $B100)=D$1</f>
        <v>0</v>
      </c>
      <c r="E100" s="33" t="b">
        <f>COUNTIF(Table1[Restaurant Name], $B100)=E$1</f>
        <v>0</v>
      </c>
      <c r="F100" s="33" t="b">
        <f>COUNTIF(Table1[Restaurant Name], $B100)=F$1</f>
        <v>0</v>
      </c>
      <c r="G100" s="33" t="b">
        <f>COUNTIF(Table1[Restaurant Name], $B100)=G$1</f>
        <v>0</v>
      </c>
      <c r="H100" s="33" t="b">
        <f>COUNTIF(Table1[Restaurant Name], $B100)=H$1</f>
        <v>0</v>
      </c>
      <c r="I100" s="33" t="b">
        <f>COUNTIF(Table1[Restaurant Name], $B100)=I$1</f>
        <v>0</v>
      </c>
      <c r="J100" s="33" t="b">
        <f>COUNTIF(Table1[Restaurant Name], $B100)=J$1</f>
        <v>0</v>
      </c>
      <c r="Q100" s="33" t="e">
        <f t="array" ref="Q100">INDEX(Table1[Phone], MATCH(0, COUNTIF($Q$3:Q99,Table1[Phone]), 0))</f>
        <v>#N/A</v>
      </c>
      <c r="R100" s="33" t="b">
        <f>COUNTIF(Table1[Phone], $Q100)=R$1</f>
        <v>0</v>
      </c>
      <c r="S100" s="33" t="b">
        <f>COUNTIF(Table1[Phone], $Q100)=S$1</f>
        <v>0</v>
      </c>
      <c r="T100" s="33" t="b">
        <f>COUNTIF(Table1[Phone], $Q100)=T$1</f>
        <v>0</v>
      </c>
      <c r="U100" s="33" t="b">
        <f>COUNTIF(Table1[Phone], $Q100)=U$1</f>
        <v>0</v>
      </c>
      <c r="V100" s="33" t="b">
        <f>COUNTIF(Table1[Phone], $Q100)=V$1</f>
        <v>0</v>
      </c>
      <c r="W100" s="33" t="b">
        <f>COUNTIF(Table1[Phone], $Q100)=W$1</f>
        <v>0</v>
      </c>
      <c r="X100" s="33" t="b">
        <f>COUNTIF(Table1[Phone], $Q100)=X$1</f>
        <v>0</v>
      </c>
      <c r="Y100" s="33" t="b">
        <f>COUNTIF(Table1[Phone], $Q100)=Y$1</f>
        <v>0</v>
      </c>
    </row>
    <row r="101" spans="2:25" x14ac:dyDescent="0.25">
      <c r="B101" s="33" t="e">
        <f t="array" ref="B101">INDEX(Table1[Restaurant Name], MATCH(0, COUNTIF($B$3:B100,Table1[Restaurant Name]), 0))</f>
        <v>#N/A</v>
      </c>
      <c r="C101" s="33" t="b">
        <f>COUNTIF(Table1[Restaurant Name], $B101)=C$1</f>
        <v>0</v>
      </c>
      <c r="D101" s="33" t="b">
        <f>COUNTIF(Table1[Restaurant Name], $B101)=D$1</f>
        <v>0</v>
      </c>
      <c r="E101" s="33" t="b">
        <f>COUNTIF(Table1[Restaurant Name], $B101)=E$1</f>
        <v>0</v>
      </c>
      <c r="F101" s="33" t="b">
        <f>COUNTIF(Table1[Restaurant Name], $B101)=F$1</f>
        <v>0</v>
      </c>
      <c r="G101" s="33" t="b">
        <f>COUNTIF(Table1[Restaurant Name], $B101)=G$1</f>
        <v>0</v>
      </c>
      <c r="H101" s="33" t="b">
        <f>COUNTIF(Table1[Restaurant Name], $B101)=H$1</f>
        <v>0</v>
      </c>
      <c r="I101" s="33" t="b">
        <f>COUNTIF(Table1[Restaurant Name], $B101)=I$1</f>
        <v>0</v>
      </c>
      <c r="J101" s="33" t="b">
        <f>COUNTIF(Table1[Restaurant Name], $B101)=J$1</f>
        <v>0</v>
      </c>
      <c r="Q101" s="33" t="e">
        <f t="array" ref="Q101">INDEX(Table1[Phone], MATCH(0, COUNTIF($Q$3:Q100,Table1[Phone]), 0))</f>
        <v>#N/A</v>
      </c>
      <c r="R101" s="33" t="b">
        <f>COUNTIF(Table1[Phone], $Q101)=R$1</f>
        <v>0</v>
      </c>
      <c r="S101" s="33" t="b">
        <f>COUNTIF(Table1[Phone], $Q101)=S$1</f>
        <v>0</v>
      </c>
      <c r="T101" s="33" t="b">
        <f>COUNTIF(Table1[Phone], $Q101)=T$1</f>
        <v>0</v>
      </c>
      <c r="U101" s="33" t="b">
        <f>COUNTIF(Table1[Phone], $Q101)=U$1</f>
        <v>0</v>
      </c>
      <c r="V101" s="33" t="b">
        <f>COUNTIF(Table1[Phone], $Q101)=V$1</f>
        <v>0</v>
      </c>
      <c r="W101" s="33" t="b">
        <f>COUNTIF(Table1[Phone], $Q101)=W$1</f>
        <v>0</v>
      </c>
      <c r="X101" s="33" t="b">
        <f>COUNTIF(Table1[Phone], $Q101)=X$1</f>
        <v>0</v>
      </c>
      <c r="Y101" s="33" t="b">
        <f>COUNTIF(Table1[Phone], $Q101)=Y$1</f>
        <v>0</v>
      </c>
    </row>
    <row r="102" spans="2:25" x14ac:dyDescent="0.25">
      <c r="B102" s="33" t="e">
        <f t="array" ref="B102">INDEX(Table1[Restaurant Name], MATCH(0, COUNTIF($B$3:B101,Table1[Restaurant Name]), 0))</f>
        <v>#N/A</v>
      </c>
      <c r="C102" s="33" t="b">
        <f>COUNTIF(Table1[Restaurant Name], $B102)=C$1</f>
        <v>0</v>
      </c>
      <c r="D102" s="33" t="b">
        <f>COUNTIF(Table1[Restaurant Name], $B102)=D$1</f>
        <v>0</v>
      </c>
      <c r="E102" s="33" t="b">
        <f>COUNTIF(Table1[Restaurant Name], $B102)=E$1</f>
        <v>0</v>
      </c>
      <c r="F102" s="33" t="b">
        <f>COUNTIF(Table1[Restaurant Name], $B102)=F$1</f>
        <v>0</v>
      </c>
      <c r="G102" s="33" t="b">
        <f>COUNTIF(Table1[Restaurant Name], $B102)=G$1</f>
        <v>0</v>
      </c>
      <c r="H102" s="33" t="b">
        <f>COUNTIF(Table1[Restaurant Name], $B102)=H$1</f>
        <v>0</v>
      </c>
      <c r="I102" s="33" t="b">
        <f>COUNTIF(Table1[Restaurant Name], $B102)=I$1</f>
        <v>0</v>
      </c>
      <c r="J102" s="33" t="b">
        <f>COUNTIF(Table1[Restaurant Name], $B102)=J$1</f>
        <v>0</v>
      </c>
      <c r="Q102" s="33" t="e">
        <f t="array" ref="Q102">INDEX(Table1[Phone], MATCH(0, COUNTIF($Q$3:Q101,Table1[Phone]), 0))</f>
        <v>#N/A</v>
      </c>
      <c r="R102" s="33" t="b">
        <f>COUNTIF(Table1[Phone], $Q102)=R$1</f>
        <v>0</v>
      </c>
      <c r="S102" s="33" t="b">
        <f>COUNTIF(Table1[Phone], $Q102)=S$1</f>
        <v>0</v>
      </c>
      <c r="T102" s="33" t="b">
        <f>COUNTIF(Table1[Phone], $Q102)=T$1</f>
        <v>0</v>
      </c>
      <c r="U102" s="33" t="b">
        <f>COUNTIF(Table1[Phone], $Q102)=U$1</f>
        <v>0</v>
      </c>
      <c r="V102" s="33" t="b">
        <f>COUNTIF(Table1[Phone], $Q102)=V$1</f>
        <v>0</v>
      </c>
      <c r="W102" s="33" t="b">
        <f>COUNTIF(Table1[Phone], $Q102)=W$1</f>
        <v>0</v>
      </c>
      <c r="X102" s="33" t="b">
        <f>COUNTIF(Table1[Phone], $Q102)=X$1</f>
        <v>0</v>
      </c>
      <c r="Y102" s="33" t="b">
        <f>COUNTIF(Table1[Phone], $Q102)=Y$1</f>
        <v>0</v>
      </c>
    </row>
    <row r="103" spans="2:25" x14ac:dyDescent="0.25">
      <c r="B103" s="33" t="e">
        <f t="array" ref="B103">INDEX(Table1[Restaurant Name], MATCH(0, COUNTIF($B$3:B102,Table1[Restaurant Name]), 0))</f>
        <v>#N/A</v>
      </c>
      <c r="C103" s="33" t="b">
        <f>COUNTIF(Table1[Restaurant Name], $B103)=C$1</f>
        <v>0</v>
      </c>
      <c r="D103" s="33" t="b">
        <f>COUNTIF(Table1[Restaurant Name], $B103)=D$1</f>
        <v>0</v>
      </c>
      <c r="E103" s="33" t="b">
        <f>COUNTIF(Table1[Restaurant Name], $B103)=E$1</f>
        <v>0</v>
      </c>
      <c r="F103" s="33" t="b">
        <f>COUNTIF(Table1[Restaurant Name], $B103)=F$1</f>
        <v>0</v>
      </c>
      <c r="G103" s="33" t="b">
        <f>COUNTIF(Table1[Restaurant Name], $B103)=G$1</f>
        <v>0</v>
      </c>
      <c r="H103" s="33" t="b">
        <f>COUNTIF(Table1[Restaurant Name], $B103)=H$1</f>
        <v>0</v>
      </c>
      <c r="I103" s="33" t="b">
        <f>COUNTIF(Table1[Restaurant Name], $B103)=I$1</f>
        <v>0</v>
      </c>
      <c r="J103" s="33" t="b">
        <f>COUNTIF(Table1[Restaurant Name], $B103)=J$1</f>
        <v>0</v>
      </c>
      <c r="Q103" s="33" t="e">
        <f t="array" ref="Q103">INDEX(Table1[Phone], MATCH(0, COUNTIF($Q$3:Q102,Table1[Phone]), 0))</f>
        <v>#N/A</v>
      </c>
      <c r="R103" s="33" t="b">
        <f>COUNTIF(Table1[Phone], $Q103)=R$1</f>
        <v>0</v>
      </c>
      <c r="S103" s="33" t="b">
        <f>COUNTIF(Table1[Phone], $Q103)=S$1</f>
        <v>0</v>
      </c>
      <c r="T103" s="33" t="b">
        <f>COUNTIF(Table1[Phone], $Q103)=T$1</f>
        <v>0</v>
      </c>
      <c r="U103" s="33" t="b">
        <f>COUNTIF(Table1[Phone], $Q103)=U$1</f>
        <v>0</v>
      </c>
      <c r="V103" s="33" t="b">
        <f>COUNTIF(Table1[Phone], $Q103)=V$1</f>
        <v>0</v>
      </c>
      <c r="W103" s="33" t="b">
        <f>COUNTIF(Table1[Phone], $Q103)=W$1</f>
        <v>0</v>
      </c>
      <c r="X103" s="33" t="b">
        <f>COUNTIF(Table1[Phone], $Q103)=X$1</f>
        <v>0</v>
      </c>
      <c r="Y103" s="33" t="b">
        <f>COUNTIF(Table1[Phone], $Q103)=Y$1</f>
        <v>0</v>
      </c>
    </row>
    <row r="104" spans="2:25" x14ac:dyDescent="0.25">
      <c r="B104" s="33" t="e">
        <f t="array" ref="B104">INDEX(Table1[Restaurant Name], MATCH(0, COUNTIF($B$3:B103,Table1[Restaurant Name]), 0))</f>
        <v>#N/A</v>
      </c>
      <c r="C104" s="33" t="b">
        <f>COUNTIF(Table1[Restaurant Name], $B104)=C$1</f>
        <v>0</v>
      </c>
      <c r="D104" s="33" t="b">
        <f>COUNTIF(Table1[Restaurant Name], $B104)=D$1</f>
        <v>0</v>
      </c>
      <c r="E104" s="33" t="b">
        <f>COUNTIF(Table1[Restaurant Name], $B104)=E$1</f>
        <v>0</v>
      </c>
      <c r="F104" s="33" t="b">
        <f>COUNTIF(Table1[Restaurant Name], $B104)=F$1</f>
        <v>0</v>
      </c>
      <c r="G104" s="33" t="b">
        <f>COUNTIF(Table1[Restaurant Name], $B104)=G$1</f>
        <v>0</v>
      </c>
      <c r="H104" s="33" t="b">
        <f>COUNTIF(Table1[Restaurant Name], $B104)=H$1</f>
        <v>0</v>
      </c>
      <c r="I104" s="33" t="b">
        <f>COUNTIF(Table1[Restaurant Name], $B104)=I$1</f>
        <v>0</v>
      </c>
      <c r="J104" s="33" t="b">
        <f>COUNTIF(Table1[Restaurant Name], $B104)=J$1</f>
        <v>0</v>
      </c>
      <c r="Q104" s="33" t="e">
        <f t="array" ref="Q104">INDEX(Table1[Phone], MATCH(0, COUNTIF($Q$3:Q103,Table1[Phone]), 0))</f>
        <v>#N/A</v>
      </c>
      <c r="R104" s="33" t="b">
        <f>COUNTIF(Table1[Phone], $Q104)=R$1</f>
        <v>0</v>
      </c>
      <c r="S104" s="33" t="b">
        <f>COUNTIF(Table1[Phone], $Q104)=S$1</f>
        <v>0</v>
      </c>
      <c r="T104" s="33" t="b">
        <f>COUNTIF(Table1[Phone], $Q104)=T$1</f>
        <v>0</v>
      </c>
      <c r="U104" s="33" t="b">
        <f>COUNTIF(Table1[Phone], $Q104)=U$1</f>
        <v>0</v>
      </c>
      <c r="V104" s="33" t="b">
        <f>COUNTIF(Table1[Phone], $Q104)=V$1</f>
        <v>0</v>
      </c>
      <c r="W104" s="33" t="b">
        <f>COUNTIF(Table1[Phone], $Q104)=W$1</f>
        <v>0</v>
      </c>
      <c r="X104" s="33" t="b">
        <f>COUNTIF(Table1[Phone], $Q104)=X$1</f>
        <v>0</v>
      </c>
      <c r="Y104" s="33" t="b">
        <f>COUNTIF(Table1[Phone], $Q104)=Y$1</f>
        <v>0</v>
      </c>
    </row>
    <row r="105" spans="2:25" x14ac:dyDescent="0.25">
      <c r="B105" s="33" t="e">
        <f t="array" ref="B105">INDEX(Table1[Restaurant Name], MATCH(0, COUNTIF($B$3:B104,Table1[Restaurant Name]), 0))</f>
        <v>#N/A</v>
      </c>
      <c r="C105" s="33" t="b">
        <f>COUNTIF(Table1[Restaurant Name], $B105)=C$1</f>
        <v>0</v>
      </c>
      <c r="D105" s="33" t="b">
        <f>COUNTIF(Table1[Restaurant Name], $B105)=D$1</f>
        <v>0</v>
      </c>
      <c r="E105" s="33" t="b">
        <f>COUNTIF(Table1[Restaurant Name], $B105)=E$1</f>
        <v>0</v>
      </c>
      <c r="F105" s="33" t="b">
        <f>COUNTIF(Table1[Restaurant Name], $B105)=F$1</f>
        <v>0</v>
      </c>
      <c r="G105" s="33" t="b">
        <f>COUNTIF(Table1[Restaurant Name], $B105)=G$1</f>
        <v>0</v>
      </c>
      <c r="H105" s="33" t="b">
        <f>COUNTIF(Table1[Restaurant Name], $B105)=H$1</f>
        <v>0</v>
      </c>
      <c r="I105" s="33" t="b">
        <f>COUNTIF(Table1[Restaurant Name], $B105)=I$1</f>
        <v>0</v>
      </c>
      <c r="J105" s="33" t="b">
        <f>COUNTIF(Table1[Restaurant Name], $B105)=J$1</f>
        <v>0</v>
      </c>
      <c r="Q105" s="33" t="e">
        <f t="array" ref="Q105">INDEX(Table1[Phone], MATCH(0, COUNTIF($Q$3:Q104,Table1[Phone]), 0))</f>
        <v>#N/A</v>
      </c>
      <c r="R105" s="33" t="b">
        <f>COUNTIF(Table1[Phone], $Q105)=R$1</f>
        <v>0</v>
      </c>
      <c r="S105" s="33" t="b">
        <f>COUNTIF(Table1[Phone], $Q105)=S$1</f>
        <v>0</v>
      </c>
      <c r="T105" s="33" t="b">
        <f>COUNTIF(Table1[Phone], $Q105)=T$1</f>
        <v>0</v>
      </c>
      <c r="U105" s="33" t="b">
        <f>COUNTIF(Table1[Phone], $Q105)=U$1</f>
        <v>0</v>
      </c>
      <c r="V105" s="33" t="b">
        <f>COUNTIF(Table1[Phone], $Q105)=V$1</f>
        <v>0</v>
      </c>
      <c r="W105" s="33" t="b">
        <f>COUNTIF(Table1[Phone], $Q105)=W$1</f>
        <v>0</v>
      </c>
      <c r="X105" s="33" t="b">
        <f>COUNTIF(Table1[Phone], $Q105)=X$1</f>
        <v>0</v>
      </c>
      <c r="Y105" s="33" t="b">
        <f>COUNTIF(Table1[Phone], $Q105)=Y$1</f>
        <v>0</v>
      </c>
    </row>
    <row r="106" spans="2:25" x14ac:dyDescent="0.25">
      <c r="B106" s="33" t="e">
        <f t="array" ref="B106">INDEX(Table1[Restaurant Name], MATCH(0, COUNTIF($B$3:B105,Table1[Restaurant Name]), 0))</f>
        <v>#N/A</v>
      </c>
      <c r="C106" s="33" t="b">
        <f>COUNTIF(Table1[Restaurant Name], $B106)=C$1</f>
        <v>0</v>
      </c>
      <c r="D106" s="33" t="b">
        <f>COUNTIF(Table1[Restaurant Name], $B106)=D$1</f>
        <v>0</v>
      </c>
      <c r="E106" s="33" t="b">
        <f>COUNTIF(Table1[Restaurant Name], $B106)=E$1</f>
        <v>0</v>
      </c>
      <c r="F106" s="33" t="b">
        <f>COUNTIF(Table1[Restaurant Name], $B106)=F$1</f>
        <v>0</v>
      </c>
      <c r="G106" s="33" t="b">
        <f>COUNTIF(Table1[Restaurant Name], $B106)=G$1</f>
        <v>0</v>
      </c>
      <c r="H106" s="33" t="b">
        <f>COUNTIF(Table1[Restaurant Name], $B106)=H$1</f>
        <v>0</v>
      </c>
      <c r="I106" s="33" t="b">
        <f>COUNTIF(Table1[Restaurant Name], $B106)=I$1</f>
        <v>0</v>
      </c>
      <c r="J106" s="33" t="b">
        <f>COUNTIF(Table1[Restaurant Name], $B106)=J$1</f>
        <v>0</v>
      </c>
      <c r="Q106" s="33" t="e">
        <f t="array" ref="Q106">INDEX(Table1[Phone], MATCH(0, COUNTIF($Q$3:Q105,Table1[Phone]), 0))</f>
        <v>#N/A</v>
      </c>
      <c r="R106" s="33" t="b">
        <f>COUNTIF(Table1[Phone], $Q106)=R$1</f>
        <v>0</v>
      </c>
      <c r="S106" s="33" t="b">
        <f>COUNTIF(Table1[Phone], $Q106)=S$1</f>
        <v>0</v>
      </c>
      <c r="T106" s="33" t="b">
        <f>COUNTIF(Table1[Phone], $Q106)=T$1</f>
        <v>0</v>
      </c>
      <c r="U106" s="33" t="b">
        <f>COUNTIF(Table1[Phone], $Q106)=U$1</f>
        <v>0</v>
      </c>
      <c r="V106" s="33" t="b">
        <f>COUNTIF(Table1[Phone], $Q106)=V$1</f>
        <v>0</v>
      </c>
      <c r="W106" s="33" t="b">
        <f>COUNTIF(Table1[Phone], $Q106)=W$1</f>
        <v>0</v>
      </c>
      <c r="X106" s="33" t="b">
        <f>COUNTIF(Table1[Phone], $Q106)=X$1</f>
        <v>0</v>
      </c>
      <c r="Y106" s="33" t="b">
        <f>COUNTIF(Table1[Phone], $Q106)=Y$1</f>
        <v>0</v>
      </c>
    </row>
    <row r="107" spans="2:25" x14ac:dyDescent="0.25">
      <c r="B107" s="33" t="e">
        <f t="array" ref="B107">INDEX(Table1[Restaurant Name], MATCH(0, COUNTIF($B$3:B106,Table1[Restaurant Name]), 0))</f>
        <v>#N/A</v>
      </c>
      <c r="C107" s="33" t="b">
        <f>COUNTIF(Table1[Restaurant Name], $B107)=C$1</f>
        <v>0</v>
      </c>
      <c r="D107" s="33" t="b">
        <f>COUNTIF(Table1[Restaurant Name], $B107)=D$1</f>
        <v>0</v>
      </c>
      <c r="E107" s="33" t="b">
        <f>COUNTIF(Table1[Restaurant Name], $B107)=E$1</f>
        <v>0</v>
      </c>
      <c r="F107" s="33" t="b">
        <f>COUNTIF(Table1[Restaurant Name], $B107)=F$1</f>
        <v>0</v>
      </c>
      <c r="G107" s="33" t="b">
        <f>COUNTIF(Table1[Restaurant Name], $B107)=G$1</f>
        <v>0</v>
      </c>
      <c r="H107" s="33" t="b">
        <f>COUNTIF(Table1[Restaurant Name], $B107)=H$1</f>
        <v>0</v>
      </c>
      <c r="I107" s="33" t="b">
        <f>COUNTIF(Table1[Restaurant Name], $B107)=I$1</f>
        <v>0</v>
      </c>
      <c r="J107" s="33" t="b">
        <f>COUNTIF(Table1[Restaurant Name], $B107)=J$1</f>
        <v>0</v>
      </c>
      <c r="Q107" s="33" t="e">
        <f t="array" ref="Q107">INDEX(Table1[Phone], MATCH(0, COUNTIF($Q$3:Q106,Table1[Phone]), 0))</f>
        <v>#N/A</v>
      </c>
      <c r="R107" s="33" t="b">
        <f>COUNTIF(Table1[Phone], $Q107)=R$1</f>
        <v>0</v>
      </c>
      <c r="S107" s="33" t="b">
        <f>COUNTIF(Table1[Phone], $Q107)=S$1</f>
        <v>0</v>
      </c>
      <c r="T107" s="33" t="b">
        <f>COUNTIF(Table1[Phone], $Q107)=T$1</f>
        <v>0</v>
      </c>
      <c r="U107" s="33" t="b">
        <f>COUNTIF(Table1[Phone], $Q107)=U$1</f>
        <v>0</v>
      </c>
      <c r="V107" s="33" t="b">
        <f>COUNTIF(Table1[Phone], $Q107)=V$1</f>
        <v>0</v>
      </c>
      <c r="W107" s="33" t="b">
        <f>COUNTIF(Table1[Phone], $Q107)=W$1</f>
        <v>0</v>
      </c>
      <c r="X107" s="33" t="b">
        <f>COUNTIF(Table1[Phone], $Q107)=X$1</f>
        <v>0</v>
      </c>
      <c r="Y107" s="33" t="b">
        <f>COUNTIF(Table1[Phone], $Q107)=Y$1</f>
        <v>0</v>
      </c>
    </row>
    <row r="108" spans="2:25" x14ac:dyDescent="0.25">
      <c r="B108" s="33" t="e">
        <f t="array" ref="B108">INDEX(Table1[Restaurant Name], MATCH(0, COUNTIF($B$3:B107,Table1[Restaurant Name]), 0))</f>
        <v>#N/A</v>
      </c>
      <c r="C108" s="33" t="b">
        <f>COUNTIF(Table1[Restaurant Name], $B108)=C$1</f>
        <v>0</v>
      </c>
      <c r="D108" s="33" t="b">
        <f>COUNTIF(Table1[Restaurant Name], $B108)=D$1</f>
        <v>0</v>
      </c>
      <c r="E108" s="33" t="b">
        <f>COUNTIF(Table1[Restaurant Name], $B108)=E$1</f>
        <v>0</v>
      </c>
      <c r="F108" s="33" t="b">
        <f>COUNTIF(Table1[Restaurant Name], $B108)=F$1</f>
        <v>0</v>
      </c>
      <c r="G108" s="33" t="b">
        <f>COUNTIF(Table1[Restaurant Name], $B108)=G$1</f>
        <v>0</v>
      </c>
      <c r="H108" s="33" t="b">
        <f>COUNTIF(Table1[Restaurant Name], $B108)=H$1</f>
        <v>0</v>
      </c>
      <c r="I108" s="33" t="b">
        <f>COUNTIF(Table1[Restaurant Name], $B108)=I$1</f>
        <v>0</v>
      </c>
      <c r="J108" s="33" t="b">
        <f>COUNTIF(Table1[Restaurant Name], $B108)=J$1</f>
        <v>0</v>
      </c>
      <c r="Q108" s="33" t="e">
        <f t="array" ref="Q108">INDEX(Table1[Phone], MATCH(0, COUNTIF($Q$3:Q107,Table1[Phone]), 0))</f>
        <v>#N/A</v>
      </c>
      <c r="R108" s="33" t="b">
        <f>COUNTIF(Table1[Phone], $Q108)=R$1</f>
        <v>0</v>
      </c>
      <c r="S108" s="33" t="b">
        <f>COUNTIF(Table1[Phone], $Q108)=S$1</f>
        <v>0</v>
      </c>
      <c r="T108" s="33" t="b">
        <f>COUNTIF(Table1[Phone], $Q108)=T$1</f>
        <v>0</v>
      </c>
      <c r="U108" s="33" t="b">
        <f>COUNTIF(Table1[Phone], $Q108)=U$1</f>
        <v>0</v>
      </c>
      <c r="V108" s="33" t="b">
        <f>COUNTIF(Table1[Phone], $Q108)=V$1</f>
        <v>0</v>
      </c>
      <c r="W108" s="33" t="b">
        <f>COUNTIF(Table1[Phone], $Q108)=W$1</f>
        <v>0</v>
      </c>
      <c r="X108" s="33" t="b">
        <f>COUNTIF(Table1[Phone], $Q108)=X$1</f>
        <v>0</v>
      </c>
      <c r="Y108" s="33" t="b">
        <f>COUNTIF(Table1[Phone], $Q108)=Y$1</f>
        <v>0</v>
      </c>
    </row>
    <row r="109" spans="2:25" x14ac:dyDescent="0.25">
      <c r="B109" s="33" t="e">
        <f t="array" ref="B109">INDEX(Table1[Restaurant Name], MATCH(0, COUNTIF($B$3:B108,Table1[Restaurant Name]), 0))</f>
        <v>#N/A</v>
      </c>
      <c r="C109" s="33" t="b">
        <f>COUNTIF(Table1[Restaurant Name], $B109)=C$1</f>
        <v>0</v>
      </c>
      <c r="D109" s="33" t="b">
        <f>COUNTIF(Table1[Restaurant Name], $B109)=D$1</f>
        <v>0</v>
      </c>
      <c r="E109" s="33" t="b">
        <f>COUNTIF(Table1[Restaurant Name], $B109)=E$1</f>
        <v>0</v>
      </c>
      <c r="F109" s="33" t="b">
        <f>COUNTIF(Table1[Restaurant Name], $B109)=F$1</f>
        <v>0</v>
      </c>
      <c r="G109" s="33" t="b">
        <f>COUNTIF(Table1[Restaurant Name], $B109)=G$1</f>
        <v>0</v>
      </c>
      <c r="H109" s="33" t="b">
        <f>COUNTIF(Table1[Restaurant Name], $B109)=H$1</f>
        <v>0</v>
      </c>
      <c r="I109" s="33" t="b">
        <f>COUNTIF(Table1[Restaurant Name], $B109)=I$1</f>
        <v>0</v>
      </c>
      <c r="J109" s="33" t="b">
        <f>COUNTIF(Table1[Restaurant Name], $B109)=J$1</f>
        <v>0</v>
      </c>
      <c r="Q109" s="33" t="e">
        <f t="array" ref="Q109">INDEX(Table1[Phone], MATCH(0, COUNTIF($Q$3:Q108,Table1[Phone]), 0))</f>
        <v>#N/A</v>
      </c>
      <c r="R109" s="33" t="b">
        <f>COUNTIF(Table1[Phone], $Q109)=R$1</f>
        <v>0</v>
      </c>
      <c r="S109" s="33" t="b">
        <f>COUNTIF(Table1[Phone], $Q109)=S$1</f>
        <v>0</v>
      </c>
      <c r="T109" s="33" t="b">
        <f>COUNTIF(Table1[Phone], $Q109)=T$1</f>
        <v>0</v>
      </c>
      <c r="U109" s="33" t="b">
        <f>COUNTIF(Table1[Phone], $Q109)=U$1</f>
        <v>0</v>
      </c>
      <c r="V109" s="33" t="b">
        <f>COUNTIF(Table1[Phone], $Q109)=V$1</f>
        <v>0</v>
      </c>
      <c r="W109" s="33" t="b">
        <f>COUNTIF(Table1[Phone], $Q109)=W$1</f>
        <v>0</v>
      </c>
      <c r="X109" s="33" t="b">
        <f>COUNTIF(Table1[Phone], $Q109)=X$1</f>
        <v>0</v>
      </c>
      <c r="Y109" s="33" t="b">
        <f>COUNTIF(Table1[Phone], $Q109)=Y$1</f>
        <v>0</v>
      </c>
    </row>
    <row r="110" spans="2:25" x14ac:dyDescent="0.25">
      <c r="B110" s="33" t="e">
        <f t="array" ref="B110">INDEX(Table1[Restaurant Name], MATCH(0, COUNTIF($B$3:B109,Table1[Restaurant Name]), 0))</f>
        <v>#N/A</v>
      </c>
      <c r="C110" s="33" t="b">
        <f>COUNTIF(Table1[Restaurant Name], $B110)=C$1</f>
        <v>0</v>
      </c>
      <c r="D110" s="33" t="b">
        <f>COUNTIF(Table1[Restaurant Name], $B110)=D$1</f>
        <v>0</v>
      </c>
      <c r="E110" s="33" t="b">
        <f>COUNTIF(Table1[Restaurant Name], $B110)=E$1</f>
        <v>0</v>
      </c>
      <c r="F110" s="33" t="b">
        <f>COUNTIF(Table1[Restaurant Name], $B110)=F$1</f>
        <v>0</v>
      </c>
      <c r="G110" s="33" t="b">
        <f>COUNTIF(Table1[Restaurant Name], $B110)=G$1</f>
        <v>0</v>
      </c>
      <c r="H110" s="33" t="b">
        <f>COUNTIF(Table1[Restaurant Name], $B110)=H$1</f>
        <v>0</v>
      </c>
      <c r="I110" s="33" t="b">
        <f>COUNTIF(Table1[Restaurant Name], $B110)=I$1</f>
        <v>0</v>
      </c>
      <c r="J110" s="33" t="b">
        <f>COUNTIF(Table1[Restaurant Name], $B110)=J$1</f>
        <v>0</v>
      </c>
      <c r="Q110" s="33" t="e">
        <f t="array" ref="Q110">INDEX(Table1[Phone], MATCH(0, COUNTIF($Q$3:Q109,Table1[Phone]), 0))</f>
        <v>#N/A</v>
      </c>
      <c r="R110" s="33" t="b">
        <f>COUNTIF(Table1[Phone], $Q110)=R$1</f>
        <v>0</v>
      </c>
      <c r="S110" s="33" t="b">
        <f>COUNTIF(Table1[Phone], $Q110)=S$1</f>
        <v>0</v>
      </c>
      <c r="T110" s="33" t="b">
        <f>COUNTIF(Table1[Phone], $Q110)=T$1</f>
        <v>0</v>
      </c>
      <c r="U110" s="33" t="b">
        <f>COUNTIF(Table1[Phone], $Q110)=U$1</f>
        <v>0</v>
      </c>
      <c r="V110" s="33" t="b">
        <f>COUNTIF(Table1[Phone], $Q110)=V$1</f>
        <v>0</v>
      </c>
      <c r="W110" s="33" t="b">
        <f>COUNTIF(Table1[Phone], $Q110)=W$1</f>
        <v>0</v>
      </c>
      <c r="X110" s="33" t="b">
        <f>COUNTIF(Table1[Phone], $Q110)=X$1</f>
        <v>0</v>
      </c>
      <c r="Y110" s="33" t="b">
        <f>COUNTIF(Table1[Phone], $Q110)=Y$1</f>
        <v>0</v>
      </c>
    </row>
    <row r="111" spans="2:25" x14ac:dyDescent="0.25">
      <c r="B111" s="33" t="e">
        <f t="array" ref="B111">INDEX(Table1[Restaurant Name], MATCH(0, COUNTIF($B$3:B110,Table1[Restaurant Name]), 0))</f>
        <v>#N/A</v>
      </c>
      <c r="C111" s="33" t="b">
        <f>COUNTIF(Table1[Restaurant Name], $B111)=C$1</f>
        <v>0</v>
      </c>
      <c r="D111" s="33" t="b">
        <f>COUNTIF(Table1[Restaurant Name], $B111)=D$1</f>
        <v>0</v>
      </c>
      <c r="E111" s="33" t="b">
        <f>COUNTIF(Table1[Restaurant Name], $B111)=E$1</f>
        <v>0</v>
      </c>
      <c r="F111" s="33" t="b">
        <f>COUNTIF(Table1[Restaurant Name], $B111)=F$1</f>
        <v>0</v>
      </c>
      <c r="G111" s="33" t="b">
        <f>COUNTIF(Table1[Restaurant Name], $B111)=G$1</f>
        <v>0</v>
      </c>
      <c r="H111" s="33" t="b">
        <f>COUNTIF(Table1[Restaurant Name], $B111)=H$1</f>
        <v>0</v>
      </c>
      <c r="I111" s="33" t="b">
        <f>COUNTIF(Table1[Restaurant Name], $B111)=I$1</f>
        <v>0</v>
      </c>
      <c r="J111" s="33" t="b">
        <f>COUNTIF(Table1[Restaurant Name], $B111)=J$1</f>
        <v>0</v>
      </c>
      <c r="Q111" s="33" t="e">
        <f t="array" ref="Q111">INDEX(Table1[Phone], MATCH(0, COUNTIF($Q$3:Q110,Table1[Phone]), 0))</f>
        <v>#N/A</v>
      </c>
      <c r="R111" s="33" t="b">
        <f>COUNTIF(Table1[Phone], $Q111)=R$1</f>
        <v>0</v>
      </c>
      <c r="S111" s="33" t="b">
        <f>COUNTIF(Table1[Phone], $Q111)=S$1</f>
        <v>0</v>
      </c>
      <c r="T111" s="33" t="b">
        <f>COUNTIF(Table1[Phone], $Q111)=T$1</f>
        <v>0</v>
      </c>
      <c r="U111" s="33" t="b">
        <f>COUNTIF(Table1[Phone], $Q111)=U$1</f>
        <v>0</v>
      </c>
      <c r="V111" s="33" t="b">
        <f>COUNTIF(Table1[Phone], $Q111)=V$1</f>
        <v>0</v>
      </c>
      <c r="W111" s="33" t="b">
        <f>COUNTIF(Table1[Phone], $Q111)=W$1</f>
        <v>0</v>
      </c>
      <c r="X111" s="33" t="b">
        <f>COUNTIF(Table1[Phone], $Q111)=X$1</f>
        <v>0</v>
      </c>
      <c r="Y111" s="33" t="b">
        <f>COUNTIF(Table1[Phone], $Q111)=Y$1</f>
        <v>0</v>
      </c>
    </row>
    <row r="112" spans="2:25" x14ac:dyDescent="0.25">
      <c r="B112" s="33" t="e">
        <f t="array" ref="B112">INDEX(Table1[Restaurant Name], MATCH(0, COUNTIF($B$3:B111,Table1[Restaurant Name]), 0))</f>
        <v>#N/A</v>
      </c>
      <c r="C112" s="33" t="b">
        <f>COUNTIF(Table1[Restaurant Name], $B112)=C$1</f>
        <v>0</v>
      </c>
      <c r="D112" s="33" t="b">
        <f>COUNTIF(Table1[Restaurant Name], $B112)=D$1</f>
        <v>0</v>
      </c>
      <c r="E112" s="33" t="b">
        <f>COUNTIF(Table1[Restaurant Name], $B112)=E$1</f>
        <v>0</v>
      </c>
      <c r="F112" s="33" t="b">
        <f>COUNTIF(Table1[Restaurant Name], $B112)=F$1</f>
        <v>0</v>
      </c>
      <c r="G112" s="33" t="b">
        <f>COUNTIF(Table1[Restaurant Name], $B112)=G$1</f>
        <v>0</v>
      </c>
      <c r="H112" s="33" t="b">
        <f>COUNTIF(Table1[Restaurant Name], $B112)=H$1</f>
        <v>0</v>
      </c>
      <c r="I112" s="33" t="b">
        <f>COUNTIF(Table1[Restaurant Name], $B112)=I$1</f>
        <v>0</v>
      </c>
      <c r="J112" s="33" t="b">
        <f>COUNTIF(Table1[Restaurant Name], $B112)=J$1</f>
        <v>0</v>
      </c>
      <c r="Q112" s="33" t="e">
        <f t="array" ref="Q112">INDEX(Table1[Phone], MATCH(0, COUNTIF($Q$3:Q111,Table1[Phone]), 0))</f>
        <v>#N/A</v>
      </c>
      <c r="R112" s="33" t="b">
        <f>COUNTIF(Table1[Phone], $Q112)=R$1</f>
        <v>0</v>
      </c>
      <c r="S112" s="33" t="b">
        <f>COUNTIF(Table1[Phone], $Q112)=S$1</f>
        <v>0</v>
      </c>
      <c r="T112" s="33" t="b">
        <f>COUNTIF(Table1[Phone], $Q112)=T$1</f>
        <v>0</v>
      </c>
      <c r="U112" s="33" t="b">
        <f>COUNTIF(Table1[Phone], $Q112)=U$1</f>
        <v>0</v>
      </c>
      <c r="V112" s="33" t="b">
        <f>COUNTIF(Table1[Phone], $Q112)=V$1</f>
        <v>0</v>
      </c>
      <c r="W112" s="33" t="b">
        <f>COUNTIF(Table1[Phone], $Q112)=W$1</f>
        <v>0</v>
      </c>
      <c r="X112" s="33" t="b">
        <f>COUNTIF(Table1[Phone], $Q112)=X$1</f>
        <v>0</v>
      </c>
      <c r="Y112" s="33" t="b">
        <f>COUNTIF(Table1[Phone], $Q112)=Y$1</f>
        <v>0</v>
      </c>
    </row>
    <row r="113" spans="2:25" x14ac:dyDescent="0.25">
      <c r="B113" s="33" t="e">
        <f t="array" ref="B113">INDEX(Table1[Restaurant Name], MATCH(0, COUNTIF($B$3:B112,Table1[Restaurant Name]), 0))</f>
        <v>#N/A</v>
      </c>
      <c r="C113" s="33" t="b">
        <f>COUNTIF(Table1[Restaurant Name], $B113)=C$1</f>
        <v>0</v>
      </c>
      <c r="D113" s="33" t="b">
        <f>COUNTIF(Table1[Restaurant Name], $B113)=D$1</f>
        <v>0</v>
      </c>
      <c r="E113" s="33" t="b">
        <f>COUNTIF(Table1[Restaurant Name], $B113)=E$1</f>
        <v>0</v>
      </c>
      <c r="F113" s="33" t="b">
        <f>COUNTIF(Table1[Restaurant Name], $B113)=F$1</f>
        <v>0</v>
      </c>
      <c r="G113" s="33" t="b">
        <f>COUNTIF(Table1[Restaurant Name], $B113)=G$1</f>
        <v>0</v>
      </c>
      <c r="H113" s="33" t="b">
        <f>COUNTIF(Table1[Restaurant Name], $B113)=H$1</f>
        <v>0</v>
      </c>
      <c r="I113" s="33" t="b">
        <f>COUNTIF(Table1[Restaurant Name], $B113)=I$1</f>
        <v>0</v>
      </c>
      <c r="J113" s="33" t="b">
        <f>COUNTIF(Table1[Restaurant Name], $B113)=J$1</f>
        <v>0</v>
      </c>
      <c r="Q113" s="33" t="e">
        <f t="array" ref="Q113">INDEX(Table1[Phone], MATCH(0, COUNTIF($Q$3:Q112,Table1[Phone]), 0))</f>
        <v>#N/A</v>
      </c>
      <c r="R113" s="33" t="b">
        <f>COUNTIF(Table1[Phone], $Q113)=R$1</f>
        <v>0</v>
      </c>
      <c r="S113" s="33" t="b">
        <f>COUNTIF(Table1[Phone], $Q113)=S$1</f>
        <v>0</v>
      </c>
      <c r="T113" s="33" t="b">
        <f>COUNTIF(Table1[Phone], $Q113)=T$1</f>
        <v>0</v>
      </c>
      <c r="U113" s="33" t="b">
        <f>COUNTIF(Table1[Phone], $Q113)=U$1</f>
        <v>0</v>
      </c>
      <c r="V113" s="33" t="b">
        <f>COUNTIF(Table1[Phone], $Q113)=V$1</f>
        <v>0</v>
      </c>
      <c r="W113" s="33" t="b">
        <f>COUNTIF(Table1[Phone], $Q113)=W$1</f>
        <v>0</v>
      </c>
      <c r="X113" s="33" t="b">
        <f>COUNTIF(Table1[Phone], $Q113)=X$1</f>
        <v>0</v>
      </c>
      <c r="Y113" s="33" t="b">
        <f>COUNTIF(Table1[Phone], $Q113)=Y$1</f>
        <v>0</v>
      </c>
    </row>
    <row r="114" spans="2:25" x14ac:dyDescent="0.25">
      <c r="B114" s="33" t="e">
        <f t="array" ref="B114">INDEX(Table1[Restaurant Name], MATCH(0, COUNTIF($B$3:B113,Table1[Restaurant Name]), 0))</f>
        <v>#N/A</v>
      </c>
      <c r="C114" s="33" t="b">
        <f>COUNTIF(Table1[Restaurant Name], $B114)=C$1</f>
        <v>0</v>
      </c>
      <c r="D114" s="33" t="b">
        <f>COUNTIF(Table1[Restaurant Name], $B114)=D$1</f>
        <v>0</v>
      </c>
      <c r="E114" s="33" t="b">
        <f>COUNTIF(Table1[Restaurant Name], $B114)=E$1</f>
        <v>0</v>
      </c>
      <c r="F114" s="33" t="b">
        <f>COUNTIF(Table1[Restaurant Name], $B114)=F$1</f>
        <v>0</v>
      </c>
      <c r="G114" s="33" t="b">
        <f>COUNTIF(Table1[Restaurant Name], $B114)=G$1</f>
        <v>0</v>
      </c>
      <c r="H114" s="33" t="b">
        <f>COUNTIF(Table1[Restaurant Name], $B114)=H$1</f>
        <v>0</v>
      </c>
      <c r="I114" s="33" t="b">
        <f>COUNTIF(Table1[Restaurant Name], $B114)=I$1</f>
        <v>0</v>
      </c>
      <c r="J114" s="33" t="b">
        <f>COUNTIF(Table1[Restaurant Name], $B114)=J$1</f>
        <v>0</v>
      </c>
      <c r="Q114" s="33" t="e">
        <f t="array" ref="Q114">INDEX(Table1[Phone], MATCH(0, COUNTIF($Q$3:Q113,Table1[Phone]), 0))</f>
        <v>#N/A</v>
      </c>
      <c r="R114" s="33" t="b">
        <f>COUNTIF(Table1[Phone], $Q114)=R$1</f>
        <v>0</v>
      </c>
      <c r="S114" s="33" t="b">
        <f>COUNTIF(Table1[Phone], $Q114)=S$1</f>
        <v>0</v>
      </c>
      <c r="T114" s="33" t="b">
        <f>COUNTIF(Table1[Phone], $Q114)=T$1</f>
        <v>0</v>
      </c>
      <c r="U114" s="33" t="b">
        <f>COUNTIF(Table1[Phone], $Q114)=U$1</f>
        <v>0</v>
      </c>
      <c r="V114" s="33" t="b">
        <f>COUNTIF(Table1[Phone], $Q114)=V$1</f>
        <v>0</v>
      </c>
      <c r="W114" s="33" t="b">
        <f>COUNTIF(Table1[Phone], $Q114)=W$1</f>
        <v>0</v>
      </c>
      <c r="X114" s="33" t="b">
        <f>COUNTIF(Table1[Phone], $Q114)=X$1</f>
        <v>0</v>
      </c>
      <c r="Y114" s="33" t="b">
        <f>COUNTIF(Table1[Phone], $Q114)=Y$1</f>
        <v>0</v>
      </c>
    </row>
    <row r="115" spans="2:25" x14ac:dyDescent="0.25">
      <c r="B115" s="33" t="e">
        <f t="array" ref="B115">INDEX(Table1[Restaurant Name], MATCH(0, COUNTIF($B$3:B114,Table1[Restaurant Name]), 0))</f>
        <v>#N/A</v>
      </c>
      <c r="C115" s="33" t="b">
        <f>COUNTIF(Table1[Restaurant Name], $B115)=C$1</f>
        <v>0</v>
      </c>
      <c r="D115" s="33" t="b">
        <f>COUNTIF(Table1[Restaurant Name], $B115)=D$1</f>
        <v>0</v>
      </c>
      <c r="E115" s="33" t="b">
        <f>COUNTIF(Table1[Restaurant Name], $B115)=E$1</f>
        <v>0</v>
      </c>
      <c r="F115" s="33" t="b">
        <f>COUNTIF(Table1[Restaurant Name], $B115)=F$1</f>
        <v>0</v>
      </c>
      <c r="G115" s="33" t="b">
        <f>COUNTIF(Table1[Restaurant Name], $B115)=G$1</f>
        <v>0</v>
      </c>
      <c r="H115" s="33" t="b">
        <f>COUNTIF(Table1[Restaurant Name], $B115)=H$1</f>
        <v>0</v>
      </c>
      <c r="I115" s="33" t="b">
        <f>COUNTIF(Table1[Restaurant Name], $B115)=I$1</f>
        <v>0</v>
      </c>
      <c r="J115" s="33" t="b">
        <f>COUNTIF(Table1[Restaurant Name], $B115)=J$1</f>
        <v>0</v>
      </c>
      <c r="Q115" s="33" t="e">
        <f t="array" ref="Q115">INDEX(Table1[Phone], MATCH(0, COUNTIF($Q$3:Q114,Table1[Phone]), 0))</f>
        <v>#N/A</v>
      </c>
      <c r="R115" s="33" t="b">
        <f>COUNTIF(Table1[Phone], $Q115)=R$1</f>
        <v>0</v>
      </c>
      <c r="S115" s="33" t="b">
        <f>COUNTIF(Table1[Phone], $Q115)=S$1</f>
        <v>0</v>
      </c>
      <c r="T115" s="33" t="b">
        <f>COUNTIF(Table1[Phone], $Q115)=T$1</f>
        <v>0</v>
      </c>
      <c r="U115" s="33" t="b">
        <f>COUNTIF(Table1[Phone], $Q115)=U$1</f>
        <v>0</v>
      </c>
      <c r="V115" s="33" t="b">
        <f>COUNTIF(Table1[Phone], $Q115)=V$1</f>
        <v>0</v>
      </c>
      <c r="W115" s="33" t="b">
        <f>COUNTIF(Table1[Phone], $Q115)=W$1</f>
        <v>0</v>
      </c>
      <c r="X115" s="33" t="b">
        <f>COUNTIF(Table1[Phone], $Q115)=X$1</f>
        <v>0</v>
      </c>
      <c r="Y115" s="33" t="b">
        <f>COUNTIF(Table1[Phone], $Q115)=Y$1</f>
        <v>0</v>
      </c>
    </row>
    <row r="116" spans="2:25" x14ac:dyDescent="0.25">
      <c r="B116" s="33" t="e">
        <f t="array" ref="B116">INDEX(Table1[Restaurant Name], MATCH(0, COUNTIF($B$3:B115,Table1[Restaurant Name]), 0))</f>
        <v>#N/A</v>
      </c>
      <c r="C116" s="33" t="b">
        <f>COUNTIF(Table1[Restaurant Name], $B116)=C$1</f>
        <v>0</v>
      </c>
      <c r="D116" s="33" t="b">
        <f>COUNTIF(Table1[Restaurant Name], $B116)=D$1</f>
        <v>0</v>
      </c>
      <c r="E116" s="33" t="b">
        <f>COUNTIF(Table1[Restaurant Name], $B116)=E$1</f>
        <v>0</v>
      </c>
      <c r="F116" s="33" t="b">
        <f>COUNTIF(Table1[Restaurant Name], $B116)=F$1</f>
        <v>0</v>
      </c>
      <c r="G116" s="33" t="b">
        <f>COUNTIF(Table1[Restaurant Name], $B116)=G$1</f>
        <v>0</v>
      </c>
      <c r="H116" s="33" t="b">
        <f>COUNTIF(Table1[Restaurant Name], $B116)=H$1</f>
        <v>0</v>
      </c>
      <c r="I116" s="33" t="b">
        <f>COUNTIF(Table1[Restaurant Name], $B116)=I$1</f>
        <v>0</v>
      </c>
      <c r="J116" s="33" t="b">
        <f>COUNTIF(Table1[Restaurant Name], $B116)=J$1</f>
        <v>0</v>
      </c>
      <c r="Q116" s="33" t="e">
        <f t="array" ref="Q116">INDEX(Table1[Phone], MATCH(0, COUNTIF($Q$3:Q115,Table1[Phone]), 0))</f>
        <v>#N/A</v>
      </c>
      <c r="R116" s="33" t="b">
        <f>COUNTIF(Table1[Phone], $Q116)=R$1</f>
        <v>0</v>
      </c>
      <c r="S116" s="33" t="b">
        <f>COUNTIF(Table1[Phone], $Q116)=S$1</f>
        <v>0</v>
      </c>
      <c r="T116" s="33" t="b">
        <f>COUNTIF(Table1[Phone], $Q116)=T$1</f>
        <v>0</v>
      </c>
      <c r="U116" s="33" t="b">
        <f>COUNTIF(Table1[Phone], $Q116)=U$1</f>
        <v>0</v>
      </c>
      <c r="V116" s="33" t="b">
        <f>COUNTIF(Table1[Phone], $Q116)=V$1</f>
        <v>0</v>
      </c>
      <c r="W116" s="33" t="b">
        <f>COUNTIF(Table1[Phone], $Q116)=W$1</f>
        <v>0</v>
      </c>
      <c r="X116" s="33" t="b">
        <f>COUNTIF(Table1[Phone], $Q116)=X$1</f>
        <v>0</v>
      </c>
      <c r="Y116" s="33" t="b">
        <f>COUNTIF(Table1[Phone], $Q116)=Y$1</f>
        <v>0</v>
      </c>
    </row>
    <row r="117" spans="2:25" x14ac:dyDescent="0.25">
      <c r="B117" s="33" t="e">
        <f t="array" ref="B117">INDEX(Table1[Restaurant Name], MATCH(0, COUNTIF($B$3:B116,Table1[Restaurant Name]), 0))</f>
        <v>#N/A</v>
      </c>
      <c r="C117" s="33" t="b">
        <f>COUNTIF(Table1[Restaurant Name], $B117)=C$1</f>
        <v>0</v>
      </c>
      <c r="D117" s="33" t="b">
        <f>COUNTIF(Table1[Restaurant Name], $B117)=D$1</f>
        <v>0</v>
      </c>
      <c r="E117" s="33" t="b">
        <f>COUNTIF(Table1[Restaurant Name], $B117)=E$1</f>
        <v>0</v>
      </c>
      <c r="F117" s="33" t="b">
        <f>COUNTIF(Table1[Restaurant Name], $B117)=F$1</f>
        <v>0</v>
      </c>
      <c r="G117" s="33" t="b">
        <f>COUNTIF(Table1[Restaurant Name], $B117)=G$1</f>
        <v>0</v>
      </c>
      <c r="H117" s="33" t="b">
        <f>COUNTIF(Table1[Restaurant Name], $B117)=H$1</f>
        <v>0</v>
      </c>
      <c r="I117" s="33" t="b">
        <f>COUNTIF(Table1[Restaurant Name], $B117)=I$1</f>
        <v>0</v>
      </c>
      <c r="J117" s="33" t="b">
        <f>COUNTIF(Table1[Restaurant Name], $B117)=J$1</f>
        <v>0</v>
      </c>
      <c r="Q117" s="33" t="e">
        <f t="array" ref="Q117">INDEX(Table1[Phone], MATCH(0, COUNTIF($Q$3:Q116,Table1[Phone]), 0))</f>
        <v>#N/A</v>
      </c>
      <c r="R117" s="33" t="b">
        <f>COUNTIF(Table1[Phone], $Q117)=R$1</f>
        <v>0</v>
      </c>
      <c r="S117" s="33" t="b">
        <f>COUNTIF(Table1[Phone], $Q117)=S$1</f>
        <v>0</v>
      </c>
      <c r="T117" s="33" t="b">
        <f>COUNTIF(Table1[Phone], $Q117)=T$1</f>
        <v>0</v>
      </c>
      <c r="U117" s="33" t="b">
        <f>COUNTIF(Table1[Phone], $Q117)=U$1</f>
        <v>0</v>
      </c>
      <c r="V117" s="33" t="b">
        <f>COUNTIF(Table1[Phone], $Q117)=V$1</f>
        <v>0</v>
      </c>
      <c r="W117" s="33" t="b">
        <f>COUNTIF(Table1[Phone], $Q117)=W$1</f>
        <v>0</v>
      </c>
      <c r="X117" s="33" t="b">
        <f>COUNTIF(Table1[Phone], $Q117)=X$1</f>
        <v>0</v>
      </c>
      <c r="Y117" s="33" t="b">
        <f>COUNTIF(Table1[Phone], $Q117)=Y$1</f>
        <v>0</v>
      </c>
    </row>
    <row r="118" spans="2:25" x14ac:dyDescent="0.25">
      <c r="B118" s="33" t="e">
        <f t="array" ref="B118">INDEX(Table1[Restaurant Name], MATCH(0, COUNTIF($B$3:B117,Table1[Restaurant Name]), 0))</f>
        <v>#N/A</v>
      </c>
      <c r="C118" s="33" t="b">
        <f>COUNTIF(Table1[Restaurant Name], $B118)=C$1</f>
        <v>0</v>
      </c>
      <c r="D118" s="33" t="b">
        <f>COUNTIF(Table1[Restaurant Name], $B118)=D$1</f>
        <v>0</v>
      </c>
      <c r="E118" s="33" t="b">
        <f>COUNTIF(Table1[Restaurant Name], $B118)=E$1</f>
        <v>0</v>
      </c>
      <c r="F118" s="33" t="b">
        <f>COUNTIF(Table1[Restaurant Name], $B118)=F$1</f>
        <v>0</v>
      </c>
      <c r="G118" s="33" t="b">
        <f>COUNTIF(Table1[Restaurant Name], $B118)=G$1</f>
        <v>0</v>
      </c>
      <c r="H118" s="33" t="b">
        <f>COUNTIF(Table1[Restaurant Name], $B118)=H$1</f>
        <v>0</v>
      </c>
      <c r="I118" s="33" t="b">
        <f>COUNTIF(Table1[Restaurant Name], $B118)=I$1</f>
        <v>0</v>
      </c>
      <c r="J118" s="33" t="b">
        <f>COUNTIF(Table1[Restaurant Name], $B118)=J$1</f>
        <v>0</v>
      </c>
      <c r="Q118" s="33" t="e">
        <f t="array" ref="Q118">INDEX(Table1[Phone], MATCH(0, COUNTIF($Q$3:Q117,Table1[Phone]), 0))</f>
        <v>#N/A</v>
      </c>
      <c r="R118" s="33" t="b">
        <f>COUNTIF(Table1[Phone], $Q118)=R$1</f>
        <v>0</v>
      </c>
      <c r="S118" s="33" t="b">
        <f>COUNTIF(Table1[Phone], $Q118)=S$1</f>
        <v>0</v>
      </c>
      <c r="T118" s="33" t="b">
        <f>COUNTIF(Table1[Phone], $Q118)=T$1</f>
        <v>0</v>
      </c>
      <c r="U118" s="33" t="b">
        <f>COUNTIF(Table1[Phone], $Q118)=U$1</f>
        <v>0</v>
      </c>
      <c r="V118" s="33" t="b">
        <f>COUNTIF(Table1[Phone], $Q118)=V$1</f>
        <v>0</v>
      </c>
      <c r="W118" s="33" t="b">
        <f>COUNTIF(Table1[Phone], $Q118)=W$1</f>
        <v>0</v>
      </c>
      <c r="X118" s="33" t="b">
        <f>COUNTIF(Table1[Phone], $Q118)=X$1</f>
        <v>0</v>
      </c>
      <c r="Y118" s="33" t="b">
        <f>COUNTIF(Table1[Phone], $Q118)=Y$1</f>
        <v>0</v>
      </c>
    </row>
    <row r="119" spans="2:25" x14ac:dyDescent="0.25">
      <c r="B119" s="33" t="e">
        <f t="array" ref="B119">INDEX(Table1[Restaurant Name], MATCH(0, COUNTIF($B$3:B118,Table1[Restaurant Name]), 0))</f>
        <v>#N/A</v>
      </c>
      <c r="C119" s="33" t="b">
        <f>COUNTIF(Table1[Restaurant Name], $B119)=C$1</f>
        <v>0</v>
      </c>
      <c r="D119" s="33" t="b">
        <f>COUNTIF(Table1[Restaurant Name], $B119)=D$1</f>
        <v>0</v>
      </c>
      <c r="E119" s="33" t="b">
        <f>COUNTIF(Table1[Restaurant Name], $B119)=E$1</f>
        <v>0</v>
      </c>
      <c r="F119" s="33" t="b">
        <f>COUNTIF(Table1[Restaurant Name], $B119)=F$1</f>
        <v>0</v>
      </c>
      <c r="G119" s="33" t="b">
        <f>COUNTIF(Table1[Restaurant Name], $B119)=G$1</f>
        <v>0</v>
      </c>
      <c r="H119" s="33" t="b">
        <f>COUNTIF(Table1[Restaurant Name], $B119)=H$1</f>
        <v>0</v>
      </c>
      <c r="I119" s="33" t="b">
        <f>COUNTIF(Table1[Restaurant Name], $B119)=I$1</f>
        <v>0</v>
      </c>
      <c r="J119" s="33" t="b">
        <f>COUNTIF(Table1[Restaurant Name], $B119)=J$1</f>
        <v>0</v>
      </c>
      <c r="Q119" s="33" t="e">
        <f t="array" ref="Q119">INDEX(Table1[Phone], MATCH(0, COUNTIF($Q$3:Q118,Table1[Phone]), 0))</f>
        <v>#N/A</v>
      </c>
      <c r="R119" s="33" t="b">
        <f>COUNTIF(Table1[Phone], $Q119)=R$1</f>
        <v>0</v>
      </c>
      <c r="S119" s="33" t="b">
        <f>COUNTIF(Table1[Phone], $Q119)=S$1</f>
        <v>0</v>
      </c>
      <c r="T119" s="33" t="b">
        <f>COUNTIF(Table1[Phone], $Q119)=T$1</f>
        <v>0</v>
      </c>
      <c r="U119" s="33" t="b">
        <f>COUNTIF(Table1[Phone], $Q119)=U$1</f>
        <v>0</v>
      </c>
      <c r="V119" s="33" t="b">
        <f>COUNTIF(Table1[Phone], $Q119)=V$1</f>
        <v>0</v>
      </c>
      <c r="W119" s="33" t="b">
        <f>COUNTIF(Table1[Phone], $Q119)=W$1</f>
        <v>0</v>
      </c>
      <c r="X119" s="33" t="b">
        <f>COUNTIF(Table1[Phone], $Q119)=X$1</f>
        <v>0</v>
      </c>
      <c r="Y119" s="33" t="b">
        <f>COUNTIF(Table1[Phone], $Q119)=Y$1</f>
        <v>0</v>
      </c>
    </row>
    <row r="120" spans="2:25" x14ac:dyDescent="0.25">
      <c r="B120" s="33" t="e">
        <f t="array" ref="B120">INDEX(Table1[Restaurant Name], MATCH(0, COUNTIF($B$3:B119,Table1[Restaurant Name]), 0))</f>
        <v>#N/A</v>
      </c>
      <c r="C120" s="33" t="b">
        <f>COUNTIF(Table1[Restaurant Name], $B120)=C$1</f>
        <v>0</v>
      </c>
      <c r="D120" s="33" t="b">
        <f>COUNTIF(Table1[Restaurant Name], $B120)=D$1</f>
        <v>0</v>
      </c>
      <c r="E120" s="33" t="b">
        <f>COUNTIF(Table1[Restaurant Name], $B120)=E$1</f>
        <v>0</v>
      </c>
      <c r="F120" s="33" t="b">
        <f>COUNTIF(Table1[Restaurant Name], $B120)=F$1</f>
        <v>0</v>
      </c>
      <c r="G120" s="33" t="b">
        <f>COUNTIF(Table1[Restaurant Name], $B120)=G$1</f>
        <v>0</v>
      </c>
      <c r="H120" s="33" t="b">
        <f>COUNTIF(Table1[Restaurant Name], $B120)=H$1</f>
        <v>0</v>
      </c>
      <c r="I120" s="33" t="b">
        <f>COUNTIF(Table1[Restaurant Name], $B120)=I$1</f>
        <v>0</v>
      </c>
      <c r="J120" s="33" t="b">
        <f>COUNTIF(Table1[Restaurant Name], $B120)=J$1</f>
        <v>0</v>
      </c>
      <c r="Q120" s="33" t="e">
        <f t="array" ref="Q120">INDEX(Table1[Phone], MATCH(0, COUNTIF($Q$3:Q119,Table1[Phone]), 0))</f>
        <v>#N/A</v>
      </c>
      <c r="R120" s="33" t="b">
        <f>COUNTIF(Table1[Phone], $Q120)=R$1</f>
        <v>0</v>
      </c>
      <c r="S120" s="33" t="b">
        <f>COUNTIF(Table1[Phone], $Q120)=S$1</f>
        <v>0</v>
      </c>
      <c r="T120" s="33" t="b">
        <f>COUNTIF(Table1[Phone], $Q120)=T$1</f>
        <v>0</v>
      </c>
      <c r="U120" s="33" t="b">
        <f>COUNTIF(Table1[Phone], $Q120)=U$1</f>
        <v>0</v>
      </c>
      <c r="V120" s="33" t="b">
        <f>COUNTIF(Table1[Phone], $Q120)=V$1</f>
        <v>0</v>
      </c>
      <c r="W120" s="33" t="b">
        <f>COUNTIF(Table1[Phone], $Q120)=W$1</f>
        <v>0</v>
      </c>
      <c r="X120" s="33" t="b">
        <f>COUNTIF(Table1[Phone], $Q120)=X$1</f>
        <v>0</v>
      </c>
      <c r="Y120" s="33" t="b">
        <f>COUNTIF(Table1[Phone], $Q120)=Y$1</f>
        <v>0</v>
      </c>
    </row>
    <row r="121" spans="2:25" x14ac:dyDescent="0.25">
      <c r="B121" s="33" t="e">
        <f t="array" ref="B121">INDEX(Table1[Restaurant Name], MATCH(0, COUNTIF($B$3:B120,Table1[Restaurant Name]), 0))</f>
        <v>#N/A</v>
      </c>
      <c r="C121" s="33" t="b">
        <f>COUNTIF(Table1[Restaurant Name], $B121)=C$1</f>
        <v>0</v>
      </c>
      <c r="D121" s="33" t="b">
        <f>COUNTIF(Table1[Restaurant Name], $B121)=D$1</f>
        <v>0</v>
      </c>
      <c r="E121" s="33" t="b">
        <f>COUNTIF(Table1[Restaurant Name], $B121)=E$1</f>
        <v>0</v>
      </c>
      <c r="F121" s="33" t="b">
        <f>COUNTIF(Table1[Restaurant Name], $B121)=F$1</f>
        <v>0</v>
      </c>
      <c r="G121" s="33" t="b">
        <f>COUNTIF(Table1[Restaurant Name], $B121)=G$1</f>
        <v>0</v>
      </c>
      <c r="H121" s="33" t="b">
        <f>COUNTIF(Table1[Restaurant Name], $B121)=H$1</f>
        <v>0</v>
      </c>
      <c r="I121" s="33" t="b">
        <f>COUNTIF(Table1[Restaurant Name], $B121)=I$1</f>
        <v>0</v>
      </c>
      <c r="J121" s="33" t="b">
        <f>COUNTIF(Table1[Restaurant Name], $B121)=J$1</f>
        <v>0</v>
      </c>
      <c r="Q121" s="33" t="e">
        <f t="array" ref="Q121">INDEX(Table1[Phone], MATCH(0, COUNTIF($Q$3:Q120,Table1[Phone]), 0))</f>
        <v>#N/A</v>
      </c>
      <c r="R121" s="33" t="b">
        <f>COUNTIF(Table1[Phone], $Q121)=R$1</f>
        <v>0</v>
      </c>
      <c r="S121" s="33" t="b">
        <f>COUNTIF(Table1[Phone], $Q121)=S$1</f>
        <v>0</v>
      </c>
      <c r="T121" s="33" t="b">
        <f>COUNTIF(Table1[Phone], $Q121)=T$1</f>
        <v>0</v>
      </c>
      <c r="U121" s="33" t="b">
        <f>COUNTIF(Table1[Phone], $Q121)=U$1</f>
        <v>0</v>
      </c>
      <c r="V121" s="33" t="b">
        <f>COUNTIF(Table1[Phone], $Q121)=V$1</f>
        <v>0</v>
      </c>
      <c r="W121" s="33" t="b">
        <f>COUNTIF(Table1[Phone], $Q121)=W$1</f>
        <v>0</v>
      </c>
      <c r="X121" s="33" t="b">
        <f>COUNTIF(Table1[Phone], $Q121)=X$1</f>
        <v>0</v>
      </c>
      <c r="Y121" s="33" t="b">
        <f>COUNTIF(Table1[Phone], $Q121)=Y$1</f>
        <v>0</v>
      </c>
    </row>
    <row r="122" spans="2:25" x14ac:dyDescent="0.25">
      <c r="B122" s="33" t="e">
        <f t="array" ref="B122">INDEX(Table1[Restaurant Name], MATCH(0, COUNTIF($B$3:B121,Table1[Restaurant Name]), 0))</f>
        <v>#N/A</v>
      </c>
      <c r="C122" s="33" t="b">
        <f>COUNTIF(Table1[Restaurant Name], $B122)=C$1</f>
        <v>0</v>
      </c>
      <c r="D122" s="33" t="b">
        <f>COUNTIF(Table1[Restaurant Name], $B122)=D$1</f>
        <v>0</v>
      </c>
      <c r="E122" s="33" t="b">
        <f>COUNTIF(Table1[Restaurant Name], $B122)=E$1</f>
        <v>0</v>
      </c>
      <c r="F122" s="33" t="b">
        <f>COUNTIF(Table1[Restaurant Name], $B122)=F$1</f>
        <v>0</v>
      </c>
      <c r="G122" s="33" t="b">
        <f>COUNTIF(Table1[Restaurant Name], $B122)=G$1</f>
        <v>0</v>
      </c>
      <c r="H122" s="33" t="b">
        <f>COUNTIF(Table1[Restaurant Name], $B122)=H$1</f>
        <v>0</v>
      </c>
      <c r="I122" s="33" t="b">
        <f>COUNTIF(Table1[Restaurant Name], $B122)=I$1</f>
        <v>0</v>
      </c>
      <c r="J122" s="33" t="b">
        <f>COUNTIF(Table1[Restaurant Name], $B122)=J$1</f>
        <v>0</v>
      </c>
      <c r="Q122" s="33" t="e">
        <f t="array" ref="Q122">INDEX(Table1[Phone], MATCH(0, COUNTIF($Q$3:Q121,Table1[Phone]), 0))</f>
        <v>#N/A</v>
      </c>
      <c r="R122" s="33" t="b">
        <f>COUNTIF(Table1[Phone], $Q122)=R$1</f>
        <v>0</v>
      </c>
      <c r="S122" s="33" t="b">
        <f>COUNTIF(Table1[Phone], $Q122)=S$1</f>
        <v>0</v>
      </c>
      <c r="T122" s="33" t="b">
        <f>COUNTIF(Table1[Phone], $Q122)=T$1</f>
        <v>0</v>
      </c>
      <c r="U122" s="33" t="b">
        <f>COUNTIF(Table1[Phone], $Q122)=U$1</f>
        <v>0</v>
      </c>
      <c r="V122" s="33" t="b">
        <f>COUNTIF(Table1[Phone], $Q122)=V$1</f>
        <v>0</v>
      </c>
      <c r="W122" s="33" t="b">
        <f>COUNTIF(Table1[Phone], $Q122)=W$1</f>
        <v>0</v>
      </c>
      <c r="X122" s="33" t="b">
        <f>COUNTIF(Table1[Phone], $Q122)=X$1</f>
        <v>0</v>
      </c>
      <c r="Y122" s="33" t="b">
        <f>COUNTIF(Table1[Phone], $Q122)=Y$1</f>
        <v>0</v>
      </c>
    </row>
    <row r="123" spans="2:25" x14ac:dyDescent="0.25">
      <c r="B123" s="33" t="e">
        <f t="array" ref="B123">INDEX(Table1[Restaurant Name], MATCH(0, COUNTIF($B$3:B122,Table1[Restaurant Name]), 0))</f>
        <v>#N/A</v>
      </c>
      <c r="C123" s="33" t="b">
        <f>COUNTIF(Table1[Restaurant Name], $B123)=C$1</f>
        <v>0</v>
      </c>
      <c r="D123" s="33" t="b">
        <f>COUNTIF(Table1[Restaurant Name], $B123)=D$1</f>
        <v>0</v>
      </c>
      <c r="E123" s="33" t="b">
        <f>COUNTIF(Table1[Restaurant Name], $B123)=E$1</f>
        <v>0</v>
      </c>
      <c r="F123" s="33" t="b">
        <f>COUNTIF(Table1[Restaurant Name], $B123)=F$1</f>
        <v>0</v>
      </c>
      <c r="G123" s="33" t="b">
        <f>COUNTIF(Table1[Restaurant Name], $B123)=G$1</f>
        <v>0</v>
      </c>
      <c r="H123" s="33" t="b">
        <f>COUNTIF(Table1[Restaurant Name], $B123)=H$1</f>
        <v>0</v>
      </c>
      <c r="I123" s="33" t="b">
        <f>COUNTIF(Table1[Restaurant Name], $B123)=I$1</f>
        <v>0</v>
      </c>
      <c r="J123" s="33" t="b">
        <f>COUNTIF(Table1[Restaurant Name], $B123)=J$1</f>
        <v>0</v>
      </c>
      <c r="Q123" s="33" t="e">
        <f t="array" ref="Q123">INDEX(Table1[Phone], MATCH(0, COUNTIF($Q$3:Q122,Table1[Phone]), 0))</f>
        <v>#N/A</v>
      </c>
      <c r="R123" s="33" t="b">
        <f>COUNTIF(Table1[Phone], $Q123)=R$1</f>
        <v>0</v>
      </c>
      <c r="S123" s="33" t="b">
        <f>COUNTIF(Table1[Phone], $Q123)=S$1</f>
        <v>0</v>
      </c>
      <c r="T123" s="33" t="b">
        <f>COUNTIF(Table1[Phone], $Q123)=T$1</f>
        <v>0</v>
      </c>
      <c r="U123" s="33" t="b">
        <f>COUNTIF(Table1[Phone], $Q123)=U$1</f>
        <v>0</v>
      </c>
      <c r="V123" s="33" t="b">
        <f>COUNTIF(Table1[Phone], $Q123)=V$1</f>
        <v>0</v>
      </c>
      <c r="W123" s="33" t="b">
        <f>COUNTIF(Table1[Phone], $Q123)=W$1</f>
        <v>0</v>
      </c>
      <c r="X123" s="33" t="b">
        <f>COUNTIF(Table1[Phone], $Q123)=X$1</f>
        <v>0</v>
      </c>
      <c r="Y123" s="33" t="b">
        <f>COUNTIF(Table1[Phone], $Q123)=Y$1</f>
        <v>0</v>
      </c>
    </row>
    <row r="124" spans="2:25" x14ac:dyDescent="0.25">
      <c r="B124" s="33" t="e">
        <f t="array" ref="B124">INDEX(Table1[Restaurant Name], MATCH(0, COUNTIF($B$3:B123,Table1[Restaurant Name]), 0))</f>
        <v>#N/A</v>
      </c>
      <c r="C124" s="33" t="b">
        <f>COUNTIF(Table1[Restaurant Name], $B124)=C$1</f>
        <v>0</v>
      </c>
      <c r="D124" s="33" t="b">
        <f>COUNTIF(Table1[Restaurant Name], $B124)=D$1</f>
        <v>0</v>
      </c>
      <c r="E124" s="33" t="b">
        <f>COUNTIF(Table1[Restaurant Name], $B124)=E$1</f>
        <v>0</v>
      </c>
      <c r="F124" s="33" t="b">
        <f>COUNTIF(Table1[Restaurant Name], $B124)=F$1</f>
        <v>0</v>
      </c>
      <c r="G124" s="33" t="b">
        <f>COUNTIF(Table1[Restaurant Name], $B124)=G$1</f>
        <v>0</v>
      </c>
      <c r="H124" s="33" t="b">
        <f>COUNTIF(Table1[Restaurant Name], $B124)=H$1</f>
        <v>0</v>
      </c>
      <c r="I124" s="33" t="b">
        <f>COUNTIF(Table1[Restaurant Name], $B124)=I$1</f>
        <v>0</v>
      </c>
      <c r="J124" s="33" t="b">
        <f>COUNTIF(Table1[Restaurant Name], $B124)=J$1</f>
        <v>0</v>
      </c>
      <c r="Q124" s="33" t="e">
        <f t="array" ref="Q124">INDEX(Table1[Phone], MATCH(0, COUNTIF($Q$3:Q123,Table1[Phone]), 0))</f>
        <v>#N/A</v>
      </c>
      <c r="R124" s="33" t="b">
        <f>COUNTIF(Table1[Phone], $Q124)=R$1</f>
        <v>0</v>
      </c>
      <c r="S124" s="33" t="b">
        <f>COUNTIF(Table1[Phone], $Q124)=S$1</f>
        <v>0</v>
      </c>
      <c r="T124" s="33" t="b">
        <f>COUNTIF(Table1[Phone], $Q124)=T$1</f>
        <v>0</v>
      </c>
      <c r="U124" s="33" t="b">
        <f>COUNTIF(Table1[Phone], $Q124)=U$1</f>
        <v>0</v>
      </c>
      <c r="V124" s="33" t="b">
        <f>COUNTIF(Table1[Phone], $Q124)=V$1</f>
        <v>0</v>
      </c>
      <c r="W124" s="33" t="b">
        <f>COUNTIF(Table1[Phone], $Q124)=W$1</f>
        <v>0</v>
      </c>
      <c r="X124" s="33" t="b">
        <f>COUNTIF(Table1[Phone], $Q124)=X$1</f>
        <v>0</v>
      </c>
      <c r="Y124" s="33" t="b">
        <f>COUNTIF(Table1[Phone], $Q124)=Y$1</f>
        <v>0</v>
      </c>
    </row>
    <row r="125" spans="2:25" x14ac:dyDescent="0.25">
      <c r="B125" s="33" t="e">
        <f t="array" ref="B125">INDEX(Table1[Restaurant Name], MATCH(0, COUNTIF($B$3:B124,Table1[Restaurant Name]), 0))</f>
        <v>#N/A</v>
      </c>
      <c r="C125" s="33" t="b">
        <f>COUNTIF(Table1[Restaurant Name], $B125)=C$1</f>
        <v>0</v>
      </c>
      <c r="D125" s="33" t="b">
        <f>COUNTIF(Table1[Restaurant Name], $B125)=D$1</f>
        <v>0</v>
      </c>
      <c r="E125" s="33" t="b">
        <f>COUNTIF(Table1[Restaurant Name], $B125)=E$1</f>
        <v>0</v>
      </c>
      <c r="F125" s="33" t="b">
        <f>COUNTIF(Table1[Restaurant Name], $B125)=F$1</f>
        <v>0</v>
      </c>
      <c r="G125" s="33" t="b">
        <f>COUNTIF(Table1[Restaurant Name], $B125)=G$1</f>
        <v>0</v>
      </c>
      <c r="H125" s="33" t="b">
        <f>COUNTIF(Table1[Restaurant Name], $B125)=H$1</f>
        <v>0</v>
      </c>
      <c r="I125" s="33" t="b">
        <f>COUNTIF(Table1[Restaurant Name], $B125)=I$1</f>
        <v>0</v>
      </c>
      <c r="J125" s="33" t="b">
        <f>COUNTIF(Table1[Restaurant Name], $B125)=J$1</f>
        <v>0</v>
      </c>
      <c r="Q125" s="33" t="e">
        <f t="array" ref="Q125">INDEX(Table1[Phone], MATCH(0, COUNTIF($Q$3:Q124,Table1[Phone]), 0))</f>
        <v>#N/A</v>
      </c>
      <c r="R125" s="33" t="b">
        <f>COUNTIF(Table1[Phone], $Q125)=R$1</f>
        <v>0</v>
      </c>
      <c r="S125" s="33" t="b">
        <f>COUNTIF(Table1[Phone], $Q125)=S$1</f>
        <v>0</v>
      </c>
      <c r="T125" s="33" t="b">
        <f>COUNTIF(Table1[Phone], $Q125)=T$1</f>
        <v>0</v>
      </c>
      <c r="U125" s="33" t="b">
        <f>COUNTIF(Table1[Phone], $Q125)=U$1</f>
        <v>0</v>
      </c>
      <c r="V125" s="33" t="b">
        <f>COUNTIF(Table1[Phone], $Q125)=V$1</f>
        <v>0</v>
      </c>
      <c r="W125" s="33" t="b">
        <f>COUNTIF(Table1[Phone], $Q125)=W$1</f>
        <v>0</v>
      </c>
      <c r="X125" s="33" t="b">
        <f>COUNTIF(Table1[Phone], $Q125)=X$1</f>
        <v>0</v>
      </c>
      <c r="Y125" s="33" t="b">
        <f>COUNTIF(Table1[Phone], $Q125)=Y$1</f>
        <v>0</v>
      </c>
    </row>
    <row r="126" spans="2:25" x14ac:dyDescent="0.25">
      <c r="B126" s="33" t="e">
        <f t="array" ref="B126">INDEX(Table1[Restaurant Name], MATCH(0, COUNTIF($B$3:B125,Table1[Restaurant Name]), 0))</f>
        <v>#N/A</v>
      </c>
      <c r="C126" s="33" t="b">
        <f>COUNTIF(Table1[Restaurant Name], $B126)=C$1</f>
        <v>0</v>
      </c>
      <c r="D126" s="33" t="b">
        <f>COUNTIF(Table1[Restaurant Name], $B126)=D$1</f>
        <v>0</v>
      </c>
      <c r="E126" s="33" t="b">
        <f>COUNTIF(Table1[Restaurant Name], $B126)=E$1</f>
        <v>0</v>
      </c>
      <c r="F126" s="33" t="b">
        <f>COUNTIF(Table1[Restaurant Name], $B126)=F$1</f>
        <v>0</v>
      </c>
      <c r="G126" s="33" t="b">
        <f>COUNTIF(Table1[Restaurant Name], $B126)=G$1</f>
        <v>0</v>
      </c>
      <c r="H126" s="33" t="b">
        <f>COUNTIF(Table1[Restaurant Name], $B126)=H$1</f>
        <v>0</v>
      </c>
      <c r="I126" s="33" t="b">
        <f>COUNTIF(Table1[Restaurant Name], $B126)=I$1</f>
        <v>0</v>
      </c>
      <c r="J126" s="33" t="b">
        <f>COUNTIF(Table1[Restaurant Name], $B126)=J$1</f>
        <v>0</v>
      </c>
      <c r="Q126" s="33" t="e">
        <f t="array" ref="Q126">INDEX(Table1[Phone], MATCH(0, COUNTIF($Q$3:Q125,Table1[Phone]), 0))</f>
        <v>#N/A</v>
      </c>
      <c r="R126" s="33" t="b">
        <f>COUNTIF(Table1[Phone], $Q126)=R$1</f>
        <v>0</v>
      </c>
      <c r="S126" s="33" t="b">
        <f>COUNTIF(Table1[Phone], $Q126)=S$1</f>
        <v>0</v>
      </c>
      <c r="T126" s="33" t="b">
        <f>COUNTIF(Table1[Phone], $Q126)=T$1</f>
        <v>0</v>
      </c>
      <c r="U126" s="33" t="b">
        <f>COUNTIF(Table1[Phone], $Q126)=U$1</f>
        <v>0</v>
      </c>
      <c r="V126" s="33" t="b">
        <f>COUNTIF(Table1[Phone], $Q126)=V$1</f>
        <v>0</v>
      </c>
      <c r="W126" s="33" t="b">
        <f>COUNTIF(Table1[Phone], $Q126)=W$1</f>
        <v>0</v>
      </c>
      <c r="X126" s="33" t="b">
        <f>COUNTIF(Table1[Phone], $Q126)=X$1</f>
        <v>0</v>
      </c>
      <c r="Y126" s="33" t="b">
        <f>COUNTIF(Table1[Phone], $Q126)=Y$1</f>
        <v>0</v>
      </c>
    </row>
    <row r="127" spans="2:25" x14ac:dyDescent="0.25">
      <c r="B127" s="33" t="e">
        <f t="array" ref="B127">INDEX(Table1[Restaurant Name], MATCH(0, COUNTIF($B$3:B126,Table1[Restaurant Name]), 0))</f>
        <v>#N/A</v>
      </c>
      <c r="C127" s="33" t="b">
        <f>COUNTIF(Table1[Restaurant Name], $B127)=C$1</f>
        <v>0</v>
      </c>
      <c r="D127" s="33" t="b">
        <f>COUNTIF(Table1[Restaurant Name], $B127)=D$1</f>
        <v>0</v>
      </c>
      <c r="E127" s="33" t="b">
        <f>COUNTIF(Table1[Restaurant Name], $B127)=E$1</f>
        <v>0</v>
      </c>
      <c r="F127" s="33" t="b">
        <f>COUNTIF(Table1[Restaurant Name], $B127)=F$1</f>
        <v>0</v>
      </c>
      <c r="G127" s="33" t="b">
        <f>COUNTIF(Table1[Restaurant Name], $B127)=G$1</f>
        <v>0</v>
      </c>
      <c r="H127" s="33" t="b">
        <f>COUNTIF(Table1[Restaurant Name], $B127)=H$1</f>
        <v>0</v>
      </c>
      <c r="I127" s="33" t="b">
        <f>COUNTIF(Table1[Restaurant Name], $B127)=I$1</f>
        <v>0</v>
      </c>
      <c r="J127" s="33" t="b">
        <f>COUNTIF(Table1[Restaurant Name], $B127)=J$1</f>
        <v>0</v>
      </c>
      <c r="Q127" s="33" t="e">
        <f t="array" ref="Q127">INDEX(Table1[Phone], MATCH(0, COUNTIF($Q$3:Q126,Table1[Phone]), 0))</f>
        <v>#N/A</v>
      </c>
      <c r="R127" s="33" t="b">
        <f>COUNTIF(Table1[Phone], $Q127)=R$1</f>
        <v>0</v>
      </c>
      <c r="S127" s="33" t="b">
        <f>COUNTIF(Table1[Phone], $Q127)=S$1</f>
        <v>0</v>
      </c>
      <c r="T127" s="33" t="b">
        <f>COUNTIF(Table1[Phone], $Q127)=T$1</f>
        <v>0</v>
      </c>
      <c r="U127" s="33" t="b">
        <f>COUNTIF(Table1[Phone], $Q127)=U$1</f>
        <v>0</v>
      </c>
      <c r="V127" s="33" t="b">
        <f>COUNTIF(Table1[Phone], $Q127)=V$1</f>
        <v>0</v>
      </c>
      <c r="W127" s="33" t="b">
        <f>COUNTIF(Table1[Phone], $Q127)=W$1</f>
        <v>0</v>
      </c>
      <c r="X127" s="33" t="b">
        <f>COUNTIF(Table1[Phone], $Q127)=X$1</f>
        <v>0</v>
      </c>
      <c r="Y127" s="33" t="b">
        <f>COUNTIF(Table1[Phone], $Q127)=Y$1</f>
        <v>0</v>
      </c>
    </row>
    <row r="128" spans="2:25" x14ac:dyDescent="0.25">
      <c r="B128" s="33" t="e">
        <f t="array" ref="B128">INDEX(Table1[Restaurant Name], MATCH(0, COUNTIF($B$3:B127,Table1[Restaurant Name]), 0))</f>
        <v>#N/A</v>
      </c>
      <c r="C128" s="33" t="b">
        <f>COUNTIF(Table1[Restaurant Name], $B128)=C$1</f>
        <v>0</v>
      </c>
      <c r="D128" s="33" t="b">
        <f>COUNTIF(Table1[Restaurant Name], $B128)=D$1</f>
        <v>0</v>
      </c>
      <c r="E128" s="33" t="b">
        <f>COUNTIF(Table1[Restaurant Name], $B128)=E$1</f>
        <v>0</v>
      </c>
      <c r="F128" s="33" t="b">
        <f>COUNTIF(Table1[Restaurant Name], $B128)=F$1</f>
        <v>0</v>
      </c>
      <c r="G128" s="33" t="b">
        <f>COUNTIF(Table1[Restaurant Name], $B128)=G$1</f>
        <v>0</v>
      </c>
      <c r="H128" s="33" t="b">
        <f>COUNTIF(Table1[Restaurant Name], $B128)=H$1</f>
        <v>0</v>
      </c>
      <c r="I128" s="33" t="b">
        <f>COUNTIF(Table1[Restaurant Name], $B128)=I$1</f>
        <v>0</v>
      </c>
      <c r="J128" s="33" t="b">
        <f>COUNTIF(Table1[Restaurant Name], $B128)=J$1</f>
        <v>0</v>
      </c>
      <c r="Q128" s="33" t="e">
        <f t="array" ref="Q128">INDEX(Table1[Phone], MATCH(0, COUNTIF($Q$3:Q127,Table1[Phone]), 0))</f>
        <v>#N/A</v>
      </c>
      <c r="R128" s="33" t="b">
        <f>COUNTIF(Table1[Phone], $Q128)=R$1</f>
        <v>0</v>
      </c>
      <c r="S128" s="33" t="b">
        <f>COUNTIF(Table1[Phone], $Q128)=S$1</f>
        <v>0</v>
      </c>
      <c r="T128" s="33" t="b">
        <f>COUNTIF(Table1[Phone], $Q128)=T$1</f>
        <v>0</v>
      </c>
      <c r="U128" s="33" t="b">
        <f>COUNTIF(Table1[Phone], $Q128)=U$1</f>
        <v>0</v>
      </c>
      <c r="V128" s="33" t="b">
        <f>COUNTIF(Table1[Phone], $Q128)=V$1</f>
        <v>0</v>
      </c>
      <c r="W128" s="33" t="b">
        <f>COUNTIF(Table1[Phone], $Q128)=W$1</f>
        <v>0</v>
      </c>
      <c r="X128" s="33" t="b">
        <f>COUNTIF(Table1[Phone], $Q128)=X$1</f>
        <v>0</v>
      </c>
      <c r="Y128" s="33" t="b">
        <f>COUNTIF(Table1[Phone], $Q128)=Y$1</f>
        <v>0</v>
      </c>
    </row>
    <row r="129" spans="2:25" x14ac:dyDescent="0.25">
      <c r="B129" s="33" t="e">
        <f t="array" ref="B129">INDEX(Table1[Restaurant Name], MATCH(0, COUNTIF($B$3:B128,Table1[Restaurant Name]), 0))</f>
        <v>#N/A</v>
      </c>
      <c r="C129" s="33" t="b">
        <f>COUNTIF(Table1[Restaurant Name], $B129)=C$1</f>
        <v>0</v>
      </c>
      <c r="D129" s="33" t="b">
        <f>COUNTIF(Table1[Restaurant Name], $B129)=D$1</f>
        <v>0</v>
      </c>
      <c r="E129" s="33" t="b">
        <f>COUNTIF(Table1[Restaurant Name], $B129)=E$1</f>
        <v>0</v>
      </c>
      <c r="F129" s="33" t="b">
        <f>COUNTIF(Table1[Restaurant Name], $B129)=F$1</f>
        <v>0</v>
      </c>
      <c r="G129" s="33" t="b">
        <f>COUNTIF(Table1[Restaurant Name], $B129)=G$1</f>
        <v>0</v>
      </c>
      <c r="H129" s="33" t="b">
        <f>COUNTIF(Table1[Restaurant Name], $B129)=H$1</f>
        <v>0</v>
      </c>
      <c r="I129" s="33" t="b">
        <f>COUNTIF(Table1[Restaurant Name], $B129)=I$1</f>
        <v>0</v>
      </c>
      <c r="J129" s="33" t="b">
        <f>COUNTIF(Table1[Restaurant Name], $B129)=J$1</f>
        <v>0</v>
      </c>
      <c r="Q129" s="33" t="e">
        <f t="array" ref="Q129">INDEX(Table1[Phone], MATCH(0, COUNTIF($Q$3:Q128,Table1[Phone]), 0))</f>
        <v>#N/A</v>
      </c>
      <c r="R129" s="33" t="b">
        <f>COUNTIF(Table1[Phone], $Q129)=R$1</f>
        <v>0</v>
      </c>
      <c r="S129" s="33" t="b">
        <f>COUNTIF(Table1[Phone], $Q129)=S$1</f>
        <v>0</v>
      </c>
      <c r="T129" s="33" t="b">
        <f>COUNTIF(Table1[Phone], $Q129)=T$1</f>
        <v>0</v>
      </c>
      <c r="U129" s="33" t="b">
        <f>COUNTIF(Table1[Phone], $Q129)=U$1</f>
        <v>0</v>
      </c>
      <c r="V129" s="33" t="b">
        <f>COUNTIF(Table1[Phone], $Q129)=V$1</f>
        <v>0</v>
      </c>
      <c r="W129" s="33" t="b">
        <f>COUNTIF(Table1[Phone], $Q129)=W$1</f>
        <v>0</v>
      </c>
      <c r="X129" s="33" t="b">
        <f>COUNTIF(Table1[Phone], $Q129)=X$1</f>
        <v>0</v>
      </c>
      <c r="Y129" s="33" t="b">
        <f>COUNTIF(Table1[Phone], $Q129)=Y$1</f>
        <v>0</v>
      </c>
    </row>
    <row r="130" spans="2:25" x14ac:dyDescent="0.25">
      <c r="B130" s="33" t="e">
        <f t="array" ref="B130">INDEX(Table1[Restaurant Name], MATCH(0, COUNTIF($B$3:B129,Table1[Restaurant Name]), 0))</f>
        <v>#N/A</v>
      </c>
      <c r="C130" s="33" t="b">
        <f>COUNTIF(Table1[Restaurant Name], $B130)=C$1</f>
        <v>0</v>
      </c>
      <c r="D130" s="33" t="b">
        <f>COUNTIF(Table1[Restaurant Name], $B130)=D$1</f>
        <v>0</v>
      </c>
      <c r="E130" s="33" t="b">
        <f>COUNTIF(Table1[Restaurant Name], $B130)=E$1</f>
        <v>0</v>
      </c>
      <c r="F130" s="33" t="b">
        <f>COUNTIF(Table1[Restaurant Name], $B130)=F$1</f>
        <v>0</v>
      </c>
      <c r="G130" s="33" t="b">
        <f>COUNTIF(Table1[Restaurant Name], $B130)=G$1</f>
        <v>0</v>
      </c>
      <c r="H130" s="33" t="b">
        <f>COUNTIF(Table1[Restaurant Name], $B130)=H$1</f>
        <v>0</v>
      </c>
      <c r="I130" s="33" t="b">
        <f>COUNTIF(Table1[Restaurant Name], $B130)=I$1</f>
        <v>0</v>
      </c>
      <c r="J130" s="33" t="b">
        <f>COUNTIF(Table1[Restaurant Name], $B130)=J$1</f>
        <v>0</v>
      </c>
      <c r="Q130" s="33" t="e">
        <f t="array" ref="Q130">INDEX(Table1[Phone], MATCH(0, COUNTIF($Q$3:Q129,Table1[Phone]), 0))</f>
        <v>#N/A</v>
      </c>
      <c r="R130" s="33" t="b">
        <f>COUNTIF(Table1[Phone], $Q130)=R$1</f>
        <v>0</v>
      </c>
      <c r="S130" s="33" t="b">
        <f>COUNTIF(Table1[Phone], $Q130)=S$1</f>
        <v>0</v>
      </c>
      <c r="T130" s="33" t="b">
        <f>COUNTIF(Table1[Phone], $Q130)=T$1</f>
        <v>0</v>
      </c>
      <c r="U130" s="33" t="b">
        <f>COUNTIF(Table1[Phone], $Q130)=U$1</f>
        <v>0</v>
      </c>
      <c r="V130" s="33" t="b">
        <f>COUNTIF(Table1[Phone], $Q130)=V$1</f>
        <v>0</v>
      </c>
      <c r="W130" s="33" t="b">
        <f>COUNTIF(Table1[Phone], $Q130)=W$1</f>
        <v>0</v>
      </c>
      <c r="X130" s="33" t="b">
        <f>COUNTIF(Table1[Phone], $Q130)=X$1</f>
        <v>0</v>
      </c>
      <c r="Y130" s="33" t="b">
        <f>COUNTIF(Table1[Phone], $Q130)=Y$1</f>
        <v>0</v>
      </c>
    </row>
    <row r="131" spans="2:25" x14ac:dyDescent="0.25">
      <c r="B131" s="33" t="e">
        <f t="array" ref="B131">INDEX(Table1[Restaurant Name], MATCH(0, COUNTIF($B$3:B130,Table1[Restaurant Name]), 0))</f>
        <v>#N/A</v>
      </c>
      <c r="C131" s="33" t="b">
        <f>COUNTIF(Table1[Restaurant Name], $B131)=C$1</f>
        <v>0</v>
      </c>
      <c r="D131" s="33" t="b">
        <f>COUNTIF(Table1[Restaurant Name], $B131)=D$1</f>
        <v>0</v>
      </c>
      <c r="E131" s="33" t="b">
        <f>COUNTIF(Table1[Restaurant Name], $B131)=E$1</f>
        <v>0</v>
      </c>
      <c r="F131" s="33" t="b">
        <f>COUNTIF(Table1[Restaurant Name], $B131)=F$1</f>
        <v>0</v>
      </c>
      <c r="G131" s="33" t="b">
        <f>COUNTIF(Table1[Restaurant Name], $B131)=G$1</f>
        <v>0</v>
      </c>
      <c r="H131" s="33" t="b">
        <f>COUNTIF(Table1[Restaurant Name], $B131)=H$1</f>
        <v>0</v>
      </c>
      <c r="I131" s="33" t="b">
        <f>COUNTIF(Table1[Restaurant Name], $B131)=I$1</f>
        <v>0</v>
      </c>
      <c r="J131" s="33" t="b">
        <f>COUNTIF(Table1[Restaurant Name], $B131)=J$1</f>
        <v>0</v>
      </c>
      <c r="Q131" s="33" t="e">
        <f t="array" ref="Q131">INDEX(Table1[Phone], MATCH(0, COUNTIF($Q$3:Q130,Table1[Phone]), 0))</f>
        <v>#N/A</v>
      </c>
      <c r="R131" s="33" t="b">
        <f>COUNTIF(Table1[Phone], $Q131)=R$1</f>
        <v>0</v>
      </c>
      <c r="S131" s="33" t="b">
        <f>COUNTIF(Table1[Phone], $Q131)=S$1</f>
        <v>0</v>
      </c>
      <c r="T131" s="33" t="b">
        <f>COUNTIF(Table1[Phone], $Q131)=T$1</f>
        <v>0</v>
      </c>
      <c r="U131" s="33" t="b">
        <f>COUNTIF(Table1[Phone], $Q131)=U$1</f>
        <v>0</v>
      </c>
      <c r="V131" s="33" t="b">
        <f>COUNTIF(Table1[Phone], $Q131)=V$1</f>
        <v>0</v>
      </c>
      <c r="W131" s="33" t="b">
        <f>COUNTIF(Table1[Phone], $Q131)=W$1</f>
        <v>0</v>
      </c>
      <c r="X131" s="33" t="b">
        <f>COUNTIF(Table1[Phone], $Q131)=X$1</f>
        <v>0</v>
      </c>
      <c r="Y131" s="33" t="b">
        <f>COUNTIF(Table1[Phone], $Q131)=Y$1</f>
        <v>0</v>
      </c>
    </row>
    <row r="132" spans="2:25" x14ac:dyDescent="0.25">
      <c r="B132" s="33" t="e">
        <f t="array" ref="B132">INDEX(Table1[Restaurant Name], MATCH(0, COUNTIF($B$3:B131,Table1[Restaurant Name]), 0))</f>
        <v>#N/A</v>
      </c>
      <c r="C132" s="33" t="b">
        <f>COUNTIF(Table1[Restaurant Name], $B132)=C$1</f>
        <v>0</v>
      </c>
      <c r="D132" s="33" t="b">
        <f>COUNTIF(Table1[Restaurant Name], $B132)=D$1</f>
        <v>0</v>
      </c>
      <c r="E132" s="33" t="b">
        <f>COUNTIF(Table1[Restaurant Name], $B132)=E$1</f>
        <v>0</v>
      </c>
      <c r="F132" s="33" t="b">
        <f>COUNTIF(Table1[Restaurant Name], $B132)=F$1</f>
        <v>0</v>
      </c>
      <c r="G132" s="33" t="b">
        <f>COUNTIF(Table1[Restaurant Name], $B132)=G$1</f>
        <v>0</v>
      </c>
      <c r="H132" s="33" t="b">
        <f>COUNTIF(Table1[Restaurant Name], $B132)=H$1</f>
        <v>0</v>
      </c>
      <c r="I132" s="33" t="b">
        <f>COUNTIF(Table1[Restaurant Name], $B132)=I$1</f>
        <v>0</v>
      </c>
      <c r="J132" s="33" t="b">
        <f>COUNTIF(Table1[Restaurant Name], $B132)=J$1</f>
        <v>0</v>
      </c>
      <c r="Q132" s="33" t="e">
        <f t="array" ref="Q132">INDEX(Table1[Phone], MATCH(0, COUNTIF($Q$3:Q131,Table1[Phone]), 0))</f>
        <v>#N/A</v>
      </c>
      <c r="R132" s="33" t="b">
        <f>COUNTIF(Table1[Phone], $Q132)=R$1</f>
        <v>0</v>
      </c>
      <c r="S132" s="33" t="b">
        <f>COUNTIF(Table1[Phone], $Q132)=S$1</f>
        <v>0</v>
      </c>
      <c r="T132" s="33" t="b">
        <f>COUNTIF(Table1[Phone], $Q132)=T$1</f>
        <v>0</v>
      </c>
      <c r="U132" s="33" t="b">
        <f>COUNTIF(Table1[Phone], $Q132)=U$1</f>
        <v>0</v>
      </c>
      <c r="V132" s="33" t="b">
        <f>COUNTIF(Table1[Phone], $Q132)=V$1</f>
        <v>0</v>
      </c>
      <c r="W132" s="33" t="b">
        <f>COUNTIF(Table1[Phone], $Q132)=W$1</f>
        <v>0</v>
      </c>
      <c r="X132" s="33" t="b">
        <f>COUNTIF(Table1[Phone], $Q132)=X$1</f>
        <v>0</v>
      </c>
      <c r="Y132" s="33" t="b">
        <f>COUNTIF(Table1[Phone], $Q132)=Y$1</f>
        <v>0</v>
      </c>
    </row>
    <row r="133" spans="2:25" x14ac:dyDescent="0.25">
      <c r="B133" s="33" t="e">
        <f t="array" ref="B133">INDEX(Table1[Restaurant Name], MATCH(0, COUNTIF($B$3:B132,Table1[Restaurant Name]), 0))</f>
        <v>#N/A</v>
      </c>
      <c r="C133" s="33" t="b">
        <f>COUNTIF(Table1[Restaurant Name], $B133)=C$1</f>
        <v>0</v>
      </c>
      <c r="D133" s="33" t="b">
        <f>COUNTIF(Table1[Restaurant Name], $B133)=D$1</f>
        <v>0</v>
      </c>
      <c r="E133" s="33" t="b">
        <f>COUNTIF(Table1[Restaurant Name], $B133)=E$1</f>
        <v>0</v>
      </c>
      <c r="F133" s="33" t="b">
        <f>COUNTIF(Table1[Restaurant Name], $B133)=F$1</f>
        <v>0</v>
      </c>
      <c r="G133" s="33" t="b">
        <f>COUNTIF(Table1[Restaurant Name], $B133)=G$1</f>
        <v>0</v>
      </c>
      <c r="H133" s="33" t="b">
        <f>COUNTIF(Table1[Restaurant Name], $B133)=H$1</f>
        <v>0</v>
      </c>
      <c r="I133" s="33" t="b">
        <f>COUNTIF(Table1[Restaurant Name], $B133)=I$1</f>
        <v>0</v>
      </c>
      <c r="J133" s="33" t="b">
        <f>COUNTIF(Table1[Restaurant Name], $B133)=J$1</f>
        <v>0</v>
      </c>
      <c r="Q133" s="33" t="e">
        <f t="array" ref="Q133">INDEX(Table1[Phone], MATCH(0, COUNTIF($Q$3:Q132,Table1[Phone]), 0))</f>
        <v>#N/A</v>
      </c>
      <c r="R133" s="33" t="b">
        <f>COUNTIF(Table1[Phone], $Q133)=R$1</f>
        <v>0</v>
      </c>
      <c r="S133" s="33" t="b">
        <f>COUNTIF(Table1[Phone], $Q133)=S$1</f>
        <v>0</v>
      </c>
      <c r="T133" s="33" t="b">
        <f>COUNTIF(Table1[Phone], $Q133)=T$1</f>
        <v>0</v>
      </c>
      <c r="U133" s="33" t="b">
        <f>COUNTIF(Table1[Phone], $Q133)=U$1</f>
        <v>0</v>
      </c>
      <c r="V133" s="33" t="b">
        <f>COUNTIF(Table1[Phone], $Q133)=V$1</f>
        <v>0</v>
      </c>
      <c r="W133" s="33" t="b">
        <f>COUNTIF(Table1[Phone], $Q133)=W$1</f>
        <v>0</v>
      </c>
      <c r="X133" s="33" t="b">
        <f>COUNTIF(Table1[Phone], $Q133)=X$1</f>
        <v>0</v>
      </c>
      <c r="Y133" s="33" t="b">
        <f>COUNTIF(Table1[Phone], $Q133)=Y$1</f>
        <v>0</v>
      </c>
    </row>
    <row r="134" spans="2:25" x14ac:dyDescent="0.25">
      <c r="B134" s="33" t="e">
        <f t="array" ref="B134">INDEX(Table1[Restaurant Name], MATCH(0, COUNTIF($B$3:B133,Table1[Restaurant Name]), 0))</f>
        <v>#N/A</v>
      </c>
      <c r="C134" s="33" t="b">
        <f>COUNTIF(Table1[Restaurant Name], $B134)=C$1</f>
        <v>0</v>
      </c>
      <c r="D134" s="33" t="b">
        <f>COUNTIF(Table1[Restaurant Name], $B134)=D$1</f>
        <v>0</v>
      </c>
      <c r="E134" s="33" t="b">
        <f>COUNTIF(Table1[Restaurant Name], $B134)=E$1</f>
        <v>0</v>
      </c>
      <c r="F134" s="33" t="b">
        <f>COUNTIF(Table1[Restaurant Name], $B134)=F$1</f>
        <v>0</v>
      </c>
      <c r="G134" s="33" t="b">
        <f>COUNTIF(Table1[Restaurant Name], $B134)=G$1</f>
        <v>0</v>
      </c>
      <c r="H134" s="33" t="b">
        <f>COUNTIF(Table1[Restaurant Name], $B134)=H$1</f>
        <v>0</v>
      </c>
      <c r="I134" s="33" t="b">
        <f>COUNTIF(Table1[Restaurant Name], $B134)=I$1</f>
        <v>0</v>
      </c>
      <c r="J134" s="33" t="b">
        <f>COUNTIF(Table1[Restaurant Name], $B134)=J$1</f>
        <v>0</v>
      </c>
      <c r="Q134" s="33" t="e">
        <f t="array" ref="Q134">INDEX(Table1[Phone], MATCH(0, COUNTIF($Q$3:Q133,Table1[Phone]), 0))</f>
        <v>#N/A</v>
      </c>
      <c r="R134" s="33" t="b">
        <f>COUNTIF(Table1[Phone], $Q134)=R$1</f>
        <v>0</v>
      </c>
      <c r="S134" s="33" t="b">
        <f>COUNTIF(Table1[Phone], $Q134)=S$1</f>
        <v>0</v>
      </c>
      <c r="T134" s="33" t="b">
        <f>COUNTIF(Table1[Phone], $Q134)=T$1</f>
        <v>0</v>
      </c>
      <c r="U134" s="33" t="b">
        <f>COUNTIF(Table1[Phone], $Q134)=U$1</f>
        <v>0</v>
      </c>
      <c r="V134" s="33" t="b">
        <f>COUNTIF(Table1[Phone], $Q134)=V$1</f>
        <v>0</v>
      </c>
      <c r="W134" s="33" t="b">
        <f>COUNTIF(Table1[Phone], $Q134)=W$1</f>
        <v>0</v>
      </c>
      <c r="X134" s="33" t="b">
        <f>COUNTIF(Table1[Phone], $Q134)=X$1</f>
        <v>0</v>
      </c>
      <c r="Y134" s="33" t="b">
        <f>COUNTIF(Table1[Phone], $Q134)=Y$1</f>
        <v>0</v>
      </c>
    </row>
    <row r="135" spans="2:25" x14ac:dyDescent="0.25">
      <c r="B135" s="33" t="e">
        <f t="array" ref="B135">INDEX(Table1[Restaurant Name], MATCH(0, COUNTIF($B$3:B134,Table1[Restaurant Name]), 0))</f>
        <v>#N/A</v>
      </c>
      <c r="C135" s="33" t="b">
        <f>COUNTIF(Table1[Restaurant Name], $B135)=C$1</f>
        <v>0</v>
      </c>
      <c r="D135" s="33" t="b">
        <f>COUNTIF(Table1[Restaurant Name], $B135)=D$1</f>
        <v>0</v>
      </c>
      <c r="E135" s="33" t="b">
        <f>COUNTIF(Table1[Restaurant Name], $B135)=E$1</f>
        <v>0</v>
      </c>
      <c r="F135" s="33" t="b">
        <f>COUNTIF(Table1[Restaurant Name], $B135)=F$1</f>
        <v>0</v>
      </c>
      <c r="G135" s="33" t="b">
        <f>COUNTIF(Table1[Restaurant Name], $B135)=G$1</f>
        <v>0</v>
      </c>
      <c r="H135" s="33" t="b">
        <f>COUNTIF(Table1[Restaurant Name], $B135)=H$1</f>
        <v>0</v>
      </c>
      <c r="I135" s="33" t="b">
        <f>COUNTIF(Table1[Restaurant Name], $B135)=I$1</f>
        <v>0</v>
      </c>
      <c r="J135" s="33" t="b">
        <f>COUNTIF(Table1[Restaurant Name], $B135)=J$1</f>
        <v>0</v>
      </c>
      <c r="Q135" s="33" t="e">
        <f t="array" ref="Q135">INDEX(Table1[Phone], MATCH(0, COUNTIF($Q$3:Q134,Table1[Phone]), 0))</f>
        <v>#N/A</v>
      </c>
      <c r="R135" s="33" t="b">
        <f>COUNTIF(Table1[Phone], $Q135)=R$1</f>
        <v>0</v>
      </c>
      <c r="S135" s="33" t="b">
        <f>COUNTIF(Table1[Phone], $Q135)=S$1</f>
        <v>0</v>
      </c>
      <c r="T135" s="33" t="b">
        <f>COUNTIF(Table1[Phone], $Q135)=T$1</f>
        <v>0</v>
      </c>
      <c r="U135" s="33" t="b">
        <f>COUNTIF(Table1[Phone], $Q135)=U$1</f>
        <v>0</v>
      </c>
      <c r="V135" s="33" t="b">
        <f>COUNTIF(Table1[Phone], $Q135)=V$1</f>
        <v>0</v>
      </c>
      <c r="W135" s="33" t="b">
        <f>COUNTIF(Table1[Phone], $Q135)=W$1</f>
        <v>0</v>
      </c>
      <c r="X135" s="33" t="b">
        <f>COUNTIF(Table1[Phone], $Q135)=X$1</f>
        <v>0</v>
      </c>
      <c r="Y135" s="33" t="b">
        <f>COUNTIF(Table1[Phone], $Q135)=Y$1</f>
        <v>0</v>
      </c>
    </row>
    <row r="136" spans="2:25" x14ac:dyDescent="0.25">
      <c r="B136" s="33" t="e">
        <f t="array" ref="B136">INDEX(Table1[Restaurant Name], MATCH(0, COUNTIF($B$3:B135,Table1[Restaurant Name]), 0))</f>
        <v>#N/A</v>
      </c>
      <c r="C136" s="33" t="b">
        <f>COUNTIF(Table1[Restaurant Name], $B136)=C$1</f>
        <v>0</v>
      </c>
      <c r="D136" s="33" t="b">
        <f>COUNTIF(Table1[Restaurant Name], $B136)=D$1</f>
        <v>0</v>
      </c>
      <c r="E136" s="33" t="b">
        <f>COUNTIF(Table1[Restaurant Name], $B136)=E$1</f>
        <v>0</v>
      </c>
      <c r="F136" s="33" t="b">
        <f>COUNTIF(Table1[Restaurant Name], $B136)=F$1</f>
        <v>0</v>
      </c>
      <c r="G136" s="33" t="b">
        <f>COUNTIF(Table1[Restaurant Name], $B136)=G$1</f>
        <v>0</v>
      </c>
      <c r="H136" s="33" t="b">
        <f>COUNTIF(Table1[Restaurant Name], $B136)=H$1</f>
        <v>0</v>
      </c>
      <c r="I136" s="33" t="b">
        <f>COUNTIF(Table1[Restaurant Name], $B136)=I$1</f>
        <v>0</v>
      </c>
      <c r="J136" s="33" t="b">
        <f>COUNTIF(Table1[Restaurant Name], $B136)=J$1</f>
        <v>0</v>
      </c>
      <c r="Q136" s="33" t="e">
        <f t="array" ref="Q136">INDEX(Table1[Phone], MATCH(0, COUNTIF($Q$3:Q135,Table1[Phone]), 0))</f>
        <v>#N/A</v>
      </c>
      <c r="R136" s="33" t="b">
        <f>COUNTIF(Table1[Phone], $Q136)=R$1</f>
        <v>0</v>
      </c>
      <c r="S136" s="33" t="b">
        <f>COUNTIF(Table1[Phone], $Q136)=S$1</f>
        <v>0</v>
      </c>
      <c r="T136" s="33" t="b">
        <f>COUNTIF(Table1[Phone], $Q136)=T$1</f>
        <v>0</v>
      </c>
      <c r="U136" s="33" t="b">
        <f>COUNTIF(Table1[Phone], $Q136)=U$1</f>
        <v>0</v>
      </c>
      <c r="V136" s="33" t="b">
        <f>COUNTIF(Table1[Phone], $Q136)=V$1</f>
        <v>0</v>
      </c>
      <c r="W136" s="33" t="b">
        <f>COUNTIF(Table1[Phone], $Q136)=W$1</f>
        <v>0</v>
      </c>
      <c r="X136" s="33" t="b">
        <f>COUNTIF(Table1[Phone], $Q136)=X$1</f>
        <v>0</v>
      </c>
      <c r="Y136" s="33" t="b">
        <f>COUNTIF(Table1[Phone], $Q136)=Y$1</f>
        <v>0</v>
      </c>
    </row>
    <row r="137" spans="2:25" x14ac:dyDescent="0.25">
      <c r="B137" s="33" t="e">
        <f t="array" ref="B137">INDEX(Table1[Restaurant Name], MATCH(0, COUNTIF($B$3:B136,Table1[Restaurant Name]), 0))</f>
        <v>#N/A</v>
      </c>
      <c r="C137" s="33" t="b">
        <f>COUNTIF(Table1[Restaurant Name], $B137)=C$1</f>
        <v>0</v>
      </c>
      <c r="D137" s="33" t="b">
        <f>COUNTIF(Table1[Restaurant Name], $B137)=D$1</f>
        <v>0</v>
      </c>
      <c r="E137" s="33" t="b">
        <f>COUNTIF(Table1[Restaurant Name], $B137)=E$1</f>
        <v>0</v>
      </c>
      <c r="F137" s="33" t="b">
        <f>COUNTIF(Table1[Restaurant Name], $B137)=F$1</f>
        <v>0</v>
      </c>
      <c r="G137" s="33" t="b">
        <f>COUNTIF(Table1[Restaurant Name], $B137)=G$1</f>
        <v>0</v>
      </c>
      <c r="H137" s="33" t="b">
        <f>COUNTIF(Table1[Restaurant Name], $B137)=H$1</f>
        <v>0</v>
      </c>
      <c r="I137" s="33" t="b">
        <f>COUNTIF(Table1[Restaurant Name], $B137)=I$1</f>
        <v>0</v>
      </c>
      <c r="J137" s="33" t="b">
        <f>COUNTIF(Table1[Restaurant Name], $B137)=J$1</f>
        <v>0</v>
      </c>
      <c r="Q137" s="33" t="e">
        <f t="array" ref="Q137">INDEX(Table1[Phone], MATCH(0, COUNTIF($Q$3:Q136,Table1[Phone]), 0))</f>
        <v>#N/A</v>
      </c>
      <c r="R137" s="33" t="b">
        <f>COUNTIF(Table1[Phone], $Q137)=R$1</f>
        <v>0</v>
      </c>
      <c r="S137" s="33" t="b">
        <f>COUNTIF(Table1[Phone], $Q137)=S$1</f>
        <v>0</v>
      </c>
      <c r="T137" s="33" t="b">
        <f>COUNTIF(Table1[Phone], $Q137)=T$1</f>
        <v>0</v>
      </c>
      <c r="U137" s="33" t="b">
        <f>COUNTIF(Table1[Phone], $Q137)=U$1</f>
        <v>0</v>
      </c>
      <c r="V137" s="33" t="b">
        <f>COUNTIF(Table1[Phone], $Q137)=V$1</f>
        <v>0</v>
      </c>
      <c r="W137" s="33" t="b">
        <f>COUNTIF(Table1[Phone], $Q137)=W$1</f>
        <v>0</v>
      </c>
      <c r="X137" s="33" t="b">
        <f>COUNTIF(Table1[Phone], $Q137)=X$1</f>
        <v>0</v>
      </c>
      <c r="Y137" s="33" t="b">
        <f>COUNTIF(Table1[Phone], $Q137)=Y$1</f>
        <v>0</v>
      </c>
    </row>
    <row r="138" spans="2:25" x14ac:dyDescent="0.25">
      <c r="B138" s="33" t="e">
        <f t="array" ref="B138">INDEX(Table1[Restaurant Name], MATCH(0, COUNTIF($B$3:B137,Table1[Restaurant Name]), 0))</f>
        <v>#N/A</v>
      </c>
      <c r="C138" s="33" t="b">
        <f>COUNTIF(Table1[Restaurant Name], $B138)=C$1</f>
        <v>0</v>
      </c>
      <c r="D138" s="33" t="b">
        <f>COUNTIF(Table1[Restaurant Name], $B138)=D$1</f>
        <v>0</v>
      </c>
      <c r="E138" s="33" t="b">
        <f>COUNTIF(Table1[Restaurant Name], $B138)=E$1</f>
        <v>0</v>
      </c>
      <c r="F138" s="33" t="b">
        <f>COUNTIF(Table1[Restaurant Name], $B138)=F$1</f>
        <v>0</v>
      </c>
      <c r="G138" s="33" t="b">
        <f>COUNTIF(Table1[Restaurant Name], $B138)=G$1</f>
        <v>0</v>
      </c>
      <c r="H138" s="33" t="b">
        <f>COUNTIF(Table1[Restaurant Name], $B138)=H$1</f>
        <v>0</v>
      </c>
      <c r="I138" s="33" t="b">
        <f>COUNTIF(Table1[Restaurant Name], $B138)=I$1</f>
        <v>0</v>
      </c>
      <c r="J138" s="33" t="b">
        <f>COUNTIF(Table1[Restaurant Name], $B138)=J$1</f>
        <v>0</v>
      </c>
      <c r="Q138" s="33" t="e">
        <f t="array" ref="Q138">INDEX(Table1[Phone], MATCH(0, COUNTIF($Q$3:Q137,Table1[Phone]), 0))</f>
        <v>#N/A</v>
      </c>
      <c r="R138" s="33" t="b">
        <f>COUNTIF(Table1[Phone], $Q138)=R$1</f>
        <v>0</v>
      </c>
      <c r="S138" s="33" t="b">
        <f>COUNTIF(Table1[Phone], $Q138)=S$1</f>
        <v>0</v>
      </c>
      <c r="T138" s="33" t="b">
        <f>COUNTIF(Table1[Phone], $Q138)=T$1</f>
        <v>0</v>
      </c>
      <c r="U138" s="33" t="b">
        <f>COUNTIF(Table1[Phone], $Q138)=U$1</f>
        <v>0</v>
      </c>
      <c r="V138" s="33" t="b">
        <f>COUNTIF(Table1[Phone], $Q138)=V$1</f>
        <v>0</v>
      </c>
      <c r="W138" s="33" t="b">
        <f>COUNTIF(Table1[Phone], $Q138)=W$1</f>
        <v>0</v>
      </c>
      <c r="X138" s="33" t="b">
        <f>COUNTIF(Table1[Phone], $Q138)=X$1</f>
        <v>0</v>
      </c>
      <c r="Y138" s="33" t="b">
        <f>COUNTIF(Table1[Phone], $Q138)=Y$1</f>
        <v>0</v>
      </c>
    </row>
    <row r="139" spans="2:25" x14ac:dyDescent="0.25">
      <c r="B139" s="33" t="e">
        <f t="array" ref="B139">INDEX(Table1[Restaurant Name], MATCH(0, COUNTIF($B$3:B138,Table1[Restaurant Name]), 0))</f>
        <v>#N/A</v>
      </c>
      <c r="C139" s="33" t="b">
        <f>COUNTIF(Table1[Restaurant Name], $B139)=C$1</f>
        <v>0</v>
      </c>
      <c r="D139" s="33" t="b">
        <f>COUNTIF(Table1[Restaurant Name], $B139)=D$1</f>
        <v>0</v>
      </c>
      <c r="E139" s="33" t="b">
        <f>COUNTIF(Table1[Restaurant Name], $B139)=E$1</f>
        <v>0</v>
      </c>
      <c r="F139" s="33" t="b">
        <f>COUNTIF(Table1[Restaurant Name], $B139)=F$1</f>
        <v>0</v>
      </c>
      <c r="G139" s="33" t="b">
        <f>COUNTIF(Table1[Restaurant Name], $B139)=G$1</f>
        <v>0</v>
      </c>
      <c r="H139" s="33" t="b">
        <f>COUNTIF(Table1[Restaurant Name], $B139)=H$1</f>
        <v>0</v>
      </c>
      <c r="I139" s="33" t="b">
        <f>COUNTIF(Table1[Restaurant Name], $B139)=I$1</f>
        <v>0</v>
      </c>
      <c r="J139" s="33" t="b">
        <f>COUNTIF(Table1[Restaurant Name], $B139)=J$1</f>
        <v>0</v>
      </c>
      <c r="Q139" s="33" t="e">
        <f t="array" ref="Q139">INDEX(Table1[Phone], MATCH(0, COUNTIF($Q$3:Q138,Table1[Phone]), 0))</f>
        <v>#N/A</v>
      </c>
      <c r="R139" s="33" t="b">
        <f>COUNTIF(Table1[Phone], $Q139)=R$1</f>
        <v>0</v>
      </c>
      <c r="S139" s="33" t="b">
        <f>COUNTIF(Table1[Phone], $Q139)=S$1</f>
        <v>0</v>
      </c>
      <c r="T139" s="33" t="b">
        <f>COUNTIF(Table1[Phone], $Q139)=T$1</f>
        <v>0</v>
      </c>
      <c r="U139" s="33" t="b">
        <f>COUNTIF(Table1[Phone], $Q139)=U$1</f>
        <v>0</v>
      </c>
      <c r="V139" s="33" t="b">
        <f>COUNTIF(Table1[Phone], $Q139)=V$1</f>
        <v>0</v>
      </c>
      <c r="W139" s="33" t="b">
        <f>COUNTIF(Table1[Phone], $Q139)=W$1</f>
        <v>0</v>
      </c>
      <c r="X139" s="33" t="b">
        <f>COUNTIF(Table1[Phone], $Q139)=X$1</f>
        <v>0</v>
      </c>
      <c r="Y139" s="33" t="b">
        <f>COUNTIF(Table1[Phone], $Q139)=Y$1</f>
        <v>0</v>
      </c>
    </row>
    <row r="140" spans="2:25" x14ac:dyDescent="0.25">
      <c r="B140" s="33" t="e">
        <f t="array" ref="B140">INDEX(Table1[Restaurant Name], MATCH(0, COUNTIF($B$3:B139,Table1[Restaurant Name]), 0))</f>
        <v>#N/A</v>
      </c>
      <c r="C140" s="33" t="b">
        <f>COUNTIF(Table1[Restaurant Name], $B140)=C$1</f>
        <v>0</v>
      </c>
      <c r="D140" s="33" t="b">
        <f>COUNTIF(Table1[Restaurant Name], $B140)=D$1</f>
        <v>0</v>
      </c>
      <c r="E140" s="33" t="b">
        <f>COUNTIF(Table1[Restaurant Name], $B140)=E$1</f>
        <v>0</v>
      </c>
      <c r="F140" s="33" t="b">
        <f>COUNTIF(Table1[Restaurant Name], $B140)=F$1</f>
        <v>0</v>
      </c>
      <c r="G140" s="33" t="b">
        <f>COUNTIF(Table1[Restaurant Name], $B140)=G$1</f>
        <v>0</v>
      </c>
      <c r="H140" s="33" t="b">
        <f>COUNTIF(Table1[Restaurant Name], $B140)=H$1</f>
        <v>0</v>
      </c>
      <c r="I140" s="33" t="b">
        <f>COUNTIF(Table1[Restaurant Name], $B140)=I$1</f>
        <v>0</v>
      </c>
      <c r="J140" s="33" t="b">
        <f>COUNTIF(Table1[Restaurant Name], $B140)=J$1</f>
        <v>0</v>
      </c>
      <c r="Q140" s="33" t="e">
        <f t="array" ref="Q140">INDEX(Table1[Phone], MATCH(0, COUNTIF($Q$3:Q139,Table1[Phone]), 0))</f>
        <v>#N/A</v>
      </c>
      <c r="R140" s="33" t="b">
        <f>COUNTIF(Table1[Phone], $Q140)=R$1</f>
        <v>0</v>
      </c>
      <c r="S140" s="33" t="b">
        <f>COUNTIF(Table1[Phone], $Q140)=S$1</f>
        <v>0</v>
      </c>
      <c r="T140" s="33" t="b">
        <f>COUNTIF(Table1[Phone], $Q140)=T$1</f>
        <v>0</v>
      </c>
      <c r="U140" s="33" t="b">
        <f>COUNTIF(Table1[Phone], $Q140)=U$1</f>
        <v>0</v>
      </c>
      <c r="V140" s="33" t="b">
        <f>COUNTIF(Table1[Phone], $Q140)=V$1</f>
        <v>0</v>
      </c>
      <c r="W140" s="33" t="b">
        <f>COUNTIF(Table1[Phone], $Q140)=W$1</f>
        <v>0</v>
      </c>
      <c r="X140" s="33" t="b">
        <f>COUNTIF(Table1[Phone], $Q140)=X$1</f>
        <v>0</v>
      </c>
      <c r="Y140" s="33" t="b">
        <f>COUNTIF(Table1[Phone], $Q140)=Y$1</f>
        <v>0</v>
      </c>
    </row>
    <row r="141" spans="2:25" x14ac:dyDescent="0.25">
      <c r="B141" s="33" t="e">
        <f t="array" ref="B141">INDEX(Table1[Restaurant Name], MATCH(0, COUNTIF($B$3:B140,Table1[Restaurant Name]), 0))</f>
        <v>#N/A</v>
      </c>
      <c r="C141" s="33" t="b">
        <f>COUNTIF(Table1[Restaurant Name], $B141)=C$1</f>
        <v>0</v>
      </c>
      <c r="D141" s="33" t="b">
        <f>COUNTIF(Table1[Restaurant Name], $B141)=D$1</f>
        <v>0</v>
      </c>
      <c r="E141" s="33" t="b">
        <f>COUNTIF(Table1[Restaurant Name], $B141)=E$1</f>
        <v>0</v>
      </c>
      <c r="F141" s="33" t="b">
        <f>COUNTIF(Table1[Restaurant Name], $B141)=F$1</f>
        <v>0</v>
      </c>
      <c r="G141" s="33" t="b">
        <f>COUNTIF(Table1[Restaurant Name], $B141)=G$1</f>
        <v>0</v>
      </c>
      <c r="H141" s="33" t="b">
        <f>COUNTIF(Table1[Restaurant Name], $B141)=H$1</f>
        <v>0</v>
      </c>
      <c r="I141" s="33" t="b">
        <f>COUNTIF(Table1[Restaurant Name], $B141)=I$1</f>
        <v>0</v>
      </c>
      <c r="J141" s="33" t="b">
        <f>COUNTIF(Table1[Restaurant Name], $B141)=J$1</f>
        <v>0</v>
      </c>
      <c r="Q141" s="33" t="e">
        <f t="array" ref="Q141">INDEX(Table1[Phone], MATCH(0, COUNTIF($Q$3:Q140,Table1[Phone]), 0))</f>
        <v>#N/A</v>
      </c>
      <c r="R141" s="33" t="b">
        <f>COUNTIF(Table1[Phone], $Q141)=R$1</f>
        <v>0</v>
      </c>
      <c r="S141" s="33" t="b">
        <f>COUNTIF(Table1[Phone], $Q141)=S$1</f>
        <v>0</v>
      </c>
      <c r="T141" s="33" t="b">
        <f>COUNTIF(Table1[Phone], $Q141)=T$1</f>
        <v>0</v>
      </c>
      <c r="U141" s="33" t="b">
        <f>COUNTIF(Table1[Phone], $Q141)=U$1</f>
        <v>0</v>
      </c>
      <c r="V141" s="33" t="b">
        <f>COUNTIF(Table1[Phone], $Q141)=V$1</f>
        <v>0</v>
      </c>
      <c r="W141" s="33" t="b">
        <f>COUNTIF(Table1[Phone], $Q141)=W$1</f>
        <v>0</v>
      </c>
      <c r="X141" s="33" t="b">
        <f>COUNTIF(Table1[Phone], $Q141)=X$1</f>
        <v>0</v>
      </c>
      <c r="Y141" s="33" t="b">
        <f>COUNTIF(Table1[Phone], $Q141)=Y$1</f>
        <v>0</v>
      </c>
    </row>
    <row r="142" spans="2:25" x14ac:dyDescent="0.25">
      <c r="B142" s="33" t="e">
        <f t="array" ref="B142">INDEX(Table1[Restaurant Name], MATCH(0, COUNTIF($B$3:B141,Table1[Restaurant Name]), 0))</f>
        <v>#N/A</v>
      </c>
      <c r="C142" s="33" t="b">
        <f>COUNTIF(Table1[Restaurant Name], $B142)=C$1</f>
        <v>0</v>
      </c>
      <c r="D142" s="33" t="b">
        <f>COUNTIF(Table1[Restaurant Name], $B142)=D$1</f>
        <v>0</v>
      </c>
      <c r="E142" s="33" t="b">
        <f>COUNTIF(Table1[Restaurant Name], $B142)=E$1</f>
        <v>0</v>
      </c>
      <c r="F142" s="33" t="b">
        <f>COUNTIF(Table1[Restaurant Name], $B142)=F$1</f>
        <v>0</v>
      </c>
      <c r="G142" s="33" t="b">
        <f>COUNTIF(Table1[Restaurant Name], $B142)=G$1</f>
        <v>0</v>
      </c>
      <c r="H142" s="33" t="b">
        <f>COUNTIF(Table1[Restaurant Name], $B142)=H$1</f>
        <v>0</v>
      </c>
      <c r="I142" s="33" t="b">
        <f>COUNTIF(Table1[Restaurant Name], $B142)=I$1</f>
        <v>0</v>
      </c>
      <c r="J142" s="33" t="b">
        <f>COUNTIF(Table1[Restaurant Name], $B142)=J$1</f>
        <v>0</v>
      </c>
      <c r="Q142" s="33" t="e">
        <f t="array" ref="Q142">INDEX(Table1[Phone], MATCH(0, COUNTIF($Q$3:Q141,Table1[Phone]), 0))</f>
        <v>#N/A</v>
      </c>
      <c r="R142" s="33" t="b">
        <f>COUNTIF(Table1[Phone], $Q142)=R$1</f>
        <v>0</v>
      </c>
      <c r="S142" s="33" t="b">
        <f>COUNTIF(Table1[Phone], $Q142)=S$1</f>
        <v>0</v>
      </c>
      <c r="T142" s="33" t="b">
        <f>COUNTIF(Table1[Phone], $Q142)=T$1</f>
        <v>0</v>
      </c>
      <c r="U142" s="33" t="b">
        <f>COUNTIF(Table1[Phone], $Q142)=U$1</f>
        <v>0</v>
      </c>
      <c r="V142" s="33" t="b">
        <f>COUNTIF(Table1[Phone], $Q142)=V$1</f>
        <v>0</v>
      </c>
      <c r="W142" s="33" t="b">
        <f>COUNTIF(Table1[Phone], $Q142)=W$1</f>
        <v>0</v>
      </c>
      <c r="X142" s="33" t="b">
        <f>COUNTIF(Table1[Phone], $Q142)=X$1</f>
        <v>0</v>
      </c>
      <c r="Y142" s="33" t="b">
        <f>COUNTIF(Table1[Phone], $Q142)=Y$1</f>
        <v>0</v>
      </c>
    </row>
    <row r="143" spans="2:25" x14ac:dyDescent="0.25">
      <c r="B143" s="33" t="e">
        <f t="array" ref="B143">INDEX(Table1[Restaurant Name], MATCH(0, COUNTIF($B$3:B142,Table1[Restaurant Name]), 0))</f>
        <v>#N/A</v>
      </c>
      <c r="C143" s="33" t="b">
        <f>COUNTIF(Table1[Restaurant Name], $B143)=C$1</f>
        <v>0</v>
      </c>
      <c r="D143" s="33" t="b">
        <f>COUNTIF(Table1[Restaurant Name], $B143)=D$1</f>
        <v>0</v>
      </c>
      <c r="E143" s="33" t="b">
        <f>COUNTIF(Table1[Restaurant Name], $B143)=E$1</f>
        <v>0</v>
      </c>
      <c r="F143" s="33" t="b">
        <f>COUNTIF(Table1[Restaurant Name], $B143)=F$1</f>
        <v>0</v>
      </c>
      <c r="G143" s="33" t="b">
        <f>COUNTIF(Table1[Restaurant Name], $B143)=G$1</f>
        <v>0</v>
      </c>
      <c r="H143" s="33" t="b">
        <f>COUNTIF(Table1[Restaurant Name], $B143)=H$1</f>
        <v>0</v>
      </c>
      <c r="I143" s="33" t="b">
        <f>COUNTIF(Table1[Restaurant Name], $B143)=I$1</f>
        <v>0</v>
      </c>
      <c r="J143" s="33" t="b">
        <f>COUNTIF(Table1[Restaurant Name], $B143)=J$1</f>
        <v>0</v>
      </c>
      <c r="Q143" s="33" t="e">
        <f t="array" ref="Q143">INDEX(Table1[Phone], MATCH(0, COUNTIF($Q$3:Q142,Table1[Phone]), 0))</f>
        <v>#N/A</v>
      </c>
      <c r="R143" s="33" t="b">
        <f>COUNTIF(Table1[Phone], $Q143)=R$1</f>
        <v>0</v>
      </c>
      <c r="S143" s="33" t="b">
        <f>COUNTIF(Table1[Phone], $Q143)=S$1</f>
        <v>0</v>
      </c>
      <c r="T143" s="33" t="b">
        <f>COUNTIF(Table1[Phone], $Q143)=T$1</f>
        <v>0</v>
      </c>
      <c r="U143" s="33" t="b">
        <f>COUNTIF(Table1[Phone], $Q143)=U$1</f>
        <v>0</v>
      </c>
      <c r="V143" s="33" t="b">
        <f>COUNTIF(Table1[Phone], $Q143)=V$1</f>
        <v>0</v>
      </c>
      <c r="W143" s="33" t="b">
        <f>COUNTIF(Table1[Phone], $Q143)=W$1</f>
        <v>0</v>
      </c>
      <c r="X143" s="33" t="b">
        <f>COUNTIF(Table1[Phone], $Q143)=X$1</f>
        <v>0</v>
      </c>
      <c r="Y143" s="33" t="b">
        <f>COUNTIF(Table1[Phone], $Q143)=Y$1</f>
        <v>0</v>
      </c>
    </row>
    <row r="144" spans="2:25" x14ac:dyDescent="0.25">
      <c r="B144" s="33" t="e">
        <f t="array" ref="B144">INDEX(Table1[Restaurant Name], MATCH(0, COUNTIF($B$3:B143,Table1[Restaurant Name]), 0))</f>
        <v>#N/A</v>
      </c>
      <c r="C144" s="33" t="b">
        <f>COUNTIF(Table1[Restaurant Name], $B144)=C$1</f>
        <v>0</v>
      </c>
      <c r="D144" s="33" t="b">
        <f>COUNTIF(Table1[Restaurant Name], $B144)=D$1</f>
        <v>0</v>
      </c>
      <c r="E144" s="33" t="b">
        <f>COUNTIF(Table1[Restaurant Name], $B144)=E$1</f>
        <v>0</v>
      </c>
      <c r="F144" s="33" t="b">
        <f>COUNTIF(Table1[Restaurant Name], $B144)=F$1</f>
        <v>0</v>
      </c>
      <c r="G144" s="33" t="b">
        <f>COUNTIF(Table1[Restaurant Name], $B144)=G$1</f>
        <v>0</v>
      </c>
      <c r="H144" s="33" t="b">
        <f>COUNTIF(Table1[Restaurant Name], $B144)=H$1</f>
        <v>0</v>
      </c>
      <c r="I144" s="33" t="b">
        <f>COUNTIF(Table1[Restaurant Name], $B144)=I$1</f>
        <v>0</v>
      </c>
      <c r="J144" s="33" t="b">
        <f>COUNTIF(Table1[Restaurant Name], $B144)=J$1</f>
        <v>0</v>
      </c>
      <c r="Q144" s="33" t="e">
        <f t="array" ref="Q144">INDEX(Table1[Phone], MATCH(0, COUNTIF($Q$3:Q143,Table1[Phone]), 0))</f>
        <v>#N/A</v>
      </c>
      <c r="R144" s="33" t="b">
        <f>COUNTIF(Table1[Phone], $Q144)=R$1</f>
        <v>0</v>
      </c>
      <c r="S144" s="33" t="b">
        <f>COUNTIF(Table1[Phone], $Q144)=S$1</f>
        <v>0</v>
      </c>
      <c r="T144" s="33" t="b">
        <f>COUNTIF(Table1[Phone], $Q144)=T$1</f>
        <v>0</v>
      </c>
      <c r="U144" s="33" t="b">
        <f>COUNTIF(Table1[Phone], $Q144)=U$1</f>
        <v>0</v>
      </c>
      <c r="V144" s="33" t="b">
        <f>COUNTIF(Table1[Phone], $Q144)=V$1</f>
        <v>0</v>
      </c>
      <c r="W144" s="33" t="b">
        <f>COUNTIF(Table1[Phone], $Q144)=W$1</f>
        <v>0</v>
      </c>
      <c r="X144" s="33" t="b">
        <f>COUNTIF(Table1[Phone], $Q144)=X$1</f>
        <v>0</v>
      </c>
      <c r="Y144" s="33" t="b">
        <f>COUNTIF(Table1[Phone], $Q144)=Y$1</f>
        <v>0</v>
      </c>
    </row>
    <row r="145" spans="2:25" x14ac:dyDescent="0.25">
      <c r="B145" s="33" t="e">
        <f t="array" ref="B145">INDEX(Table1[Restaurant Name], MATCH(0, COUNTIF($B$3:B144,Table1[Restaurant Name]), 0))</f>
        <v>#N/A</v>
      </c>
      <c r="C145" s="33" t="b">
        <f>COUNTIF(Table1[Restaurant Name], $B145)=C$1</f>
        <v>0</v>
      </c>
      <c r="D145" s="33" t="b">
        <f>COUNTIF(Table1[Restaurant Name], $B145)=D$1</f>
        <v>0</v>
      </c>
      <c r="E145" s="33" t="b">
        <f>COUNTIF(Table1[Restaurant Name], $B145)=E$1</f>
        <v>0</v>
      </c>
      <c r="F145" s="33" t="b">
        <f>COUNTIF(Table1[Restaurant Name], $B145)=F$1</f>
        <v>0</v>
      </c>
      <c r="G145" s="33" t="b">
        <f>COUNTIF(Table1[Restaurant Name], $B145)=G$1</f>
        <v>0</v>
      </c>
      <c r="H145" s="33" t="b">
        <f>COUNTIF(Table1[Restaurant Name], $B145)=H$1</f>
        <v>0</v>
      </c>
      <c r="I145" s="33" t="b">
        <f>COUNTIF(Table1[Restaurant Name], $B145)=I$1</f>
        <v>0</v>
      </c>
      <c r="J145" s="33" t="b">
        <f>COUNTIF(Table1[Restaurant Name], $B145)=J$1</f>
        <v>0</v>
      </c>
      <c r="Q145" s="33" t="e">
        <f t="array" ref="Q145">INDEX(Table1[Phone], MATCH(0, COUNTIF($Q$3:Q144,Table1[Phone]), 0))</f>
        <v>#N/A</v>
      </c>
      <c r="R145" s="33" t="b">
        <f>COUNTIF(Table1[Phone], $Q145)=R$1</f>
        <v>0</v>
      </c>
      <c r="S145" s="33" t="b">
        <f>COUNTIF(Table1[Phone], $Q145)=S$1</f>
        <v>0</v>
      </c>
      <c r="T145" s="33" t="b">
        <f>COUNTIF(Table1[Phone], $Q145)=T$1</f>
        <v>0</v>
      </c>
      <c r="U145" s="33" t="b">
        <f>COUNTIF(Table1[Phone], $Q145)=U$1</f>
        <v>0</v>
      </c>
      <c r="V145" s="33" t="b">
        <f>COUNTIF(Table1[Phone], $Q145)=V$1</f>
        <v>0</v>
      </c>
      <c r="W145" s="33" t="b">
        <f>COUNTIF(Table1[Phone], $Q145)=W$1</f>
        <v>0</v>
      </c>
      <c r="X145" s="33" t="b">
        <f>COUNTIF(Table1[Phone], $Q145)=X$1</f>
        <v>0</v>
      </c>
      <c r="Y145" s="33" t="b">
        <f>COUNTIF(Table1[Phone], $Q145)=Y$1</f>
        <v>0</v>
      </c>
    </row>
    <row r="146" spans="2:25" x14ac:dyDescent="0.25">
      <c r="B146" s="33" t="e">
        <f t="array" ref="B146">INDEX(Table1[Restaurant Name], MATCH(0, COUNTIF($B$3:B145,Table1[Restaurant Name]), 0))</f>
        <v>#N/A</v>
      </c>
      <c r="C146" s="33" t="b">
        <f>COUNTIF(Table1[Restaurant Name], $B146)=C$1</f>
        <v>0</v>
      </c>
      <c r="D146" s="33" t="b">
        <f>COUNTIF(Table1[Restaurant Name], $B146)=D$1</f>
        <v>0</v>
      </c>
      <c r="E146" s="33" t="b">
        <f>COUNTIF(Table1[Restaurant Name], $B146)=E$1</f>
        <v>0</v>
      </c>
      <c r="F146" s="33" t="b">
        <f>COUNTIF(Table1[Restaurant Name], $B146)=F$1</f>
        <v>0</v>
      </c>
      <c r="G146" s="33" t="b">
        <f>COUNTIF(Table1[Restaurant Name], $B146)=G$1</f>
        <v>0</v>
      </c>
      <c r="H146" s="33" t="b">
        <f>COUNTIF(Table1[Restaurant Name], $B146)=H$1</f>
        <v>0</v>
      </c>
      <c r="I146" s="33" t="b">
        <f>COUNTIF(Table1[Restaurant Name], $B146)=I$1</f>
        <v>0</v>
      </c>
      <c r="J146" s="33" t="b">
        <f>COUNTIF(Table1[Restaurant Name], $B146)=J$1</f>
        <v>0</v>
      </c>
      <c r="Q146" s="33" t="e">
        <f t="array" ref="Q146">INDEX(Table1[Phone], MATCH(0, COUNTIF($Q$3:Q145,Table1[Phone]), 0))</f>
        <v>#N/A</v>
      </c>
      <c r="R146" s="33" t="b">
        <f>COUNTIF(Table1[Phone], $Q146)=R$1</f>
        <v>0</v>
      </c>
      <c r="S146" s="33" t="b">
        <f>COUNTIF(Table1[Phone], $Q146)=S$1</f>
        <v>0</v>
      </c>
      <c r="T146" s="33" t="b">
        <f>COUNTIF(Table1[Phone], $Q146)=T$1</f>
        <v>0</v>
      </c>
      <c r="U146" s="33" t="b">
        <f>COUNTIF(Table1[Phone], $Q146)=U$1</f>
        <v>0</v>
      </c>
      <c r="V146" s="33" t="b">
        <f>COUNTIF(Table1[Phone], $Q146)=V$1</f>
        <v>0</v>
      </c>
      <c r="W146" s="33" t="b">
        <f>COUNTIF(Table1[Phone], $Q146)=W$1</f>
        <v>0</v>
      </c>
      <c r="X146" s="33" t="b">
        <f>COUNTIF(Table1[Phone], $Q146)=X$1</f>
        <v>0</v>
      </c>
      <c r="Y146" s="33" t="b">
        <f>COUNTIF(Table1[Phone], $Q146)=Y$1</f>
        <v>0</v>
      </c>
    </row>
    <row r="147" spans="2:25" x14ac:dyDescent="0.25">
      <c r="B147" s="33" t="e">
        <f t="array" ref="B147">INDEX(Table1[Restaurant Name], MATCH(0, COUNTIF($B$3:B146,Table1[Restaurant Name]), 0))</f>
        <v>#N/A</v>
      </c>
      <c r="C147" s="33" t="b">
        <f>COUNTIF(Table1[Restaurant Name], $B147)=C$1</f>
        <v>0</v>
      </c>
      <c r="D147" s="33" t="b">
        <f>COUNTIF(Table1[Restaurant Name], $B147)=D$1</f>
        <v>0</v>
      </c>
      <c r="E147" s="33" t="b">
        <f>COUNTIF(Table1[Restaurant Name], $B147)=E$1</f>
        <v>0</v>
      </c>
      <c r="F147" s="33" t="b">
        <f>COUNTIF(Table1[Restaurant Name], $B147)=F$1</f>
        <v>0</v>
      </c>
      <c r="G147" s="33" t="b">
        <f>COUNTIF(Table1[Restaurant Name], $B147)=G$1</f>
        <v>0</v>
      </c>
      <c r="H147" s="33" t="b">
        <f>COUNTIF(Table1[Restaurant Name], $B147)=H$1</f>
        <v>0</v>
      </c>
      <c r="I147" s="33" t="b">
        <f>COUNTIF(Table1[Restaurant Name], $B147)=I$1</f>
        <v>0</v>
      </c>
      <c r="J147" s="33" t="b">
        <f>COUNTIF(Table1[Restaurant Name], $B147)=J$1</f>
        <v>0</v>
      </c>
      <c r="Q147" s="33" t="e">
        <f t="array" ref="Q147">INDEX(Table1[Phone], MATCH(0, COUNTIF($Q$3:Q146,Table1[Phone]), 0))</f>
        <v>#N/A</v>
      </c>
      <c r="R147" s="33" t="b">
        <f>COUNTIF(Table1[Phone], $Q147)=R$1</f>
        <v>0</v>
      </c>
      <c r="S147" s="33" t="b">
        <f>COUNTIF(Table1[Phone], $Q147)=S$1</f>
        <v>0</v>
      </c>
      <c r="T147" s="33" t="b">
        <f>COUNTIF(Table1[Phone], $Q147)=T$1</f>
        <v>0</v>
      </c>
      <c r="U147" s="33" t="b">
        <f>COUNTIF(Table1[Phone], $Q147)=U$1</f>
        <v>0</v>
      </c>
      <c r="V147" s="33" t="b">
        <f>COUNTIF(Table1[Phone], $Q147)=V$1</f>
        <v>0</v>
      </c>
      <c r="W147" s="33" t="b">
        <f>COUNTIF(Table1[Phone], $Q147)=W$1</f>
        <v>0</v>
      </c>
      <c r="X147" s="33" t="b">
        <f>COUNTIF(Table1[Phone], $Q147)=X$1</f>
        <v>0</v>
      </c>
      <c r="Y147" s="33" t="b">
        <f>COUNTIF(Table1[Phone], $Q147)=Y$1</f>
        <v>0</v>
      </c>
    </row>
    <row r="148" spans="2:25" x14ac:dyDescent="0.25">
      <c r="B148" s="33" t="e">
        <f t="array" ref="B148">INDEX(Table1[Restaurant Name], MATCH(0, COUNTIF($B$3:B147,Table1[Restaurant Name]), 0))</f>
        <v>#N/A</v>
      </c>
      <c r="C148" s="33" t="b">
        <f>COUNTIF(Table1[Restaurant Name], $B148)=C$1</f>
        <v>0</v>
      </c>
      <c r="D148" s="33" t="b">
        <f>COUNTIF(Table1[Restaurant Name], $B148)=D$1</f>
        <v>0</v>
      </c>
      <c r="E148" s="33" t="b">
        <f>COUNTIF(Table1[Restaurant Name], $B148)=E$1</f>
        <v>0</v>
      </c>
      <c r="F148" s="33" t="b">
        <f>COUNTIF(Table1[Restaurant Name], $B148)=F$1</f>
        <v>0</v>
      </c>
      <c r="G148" s="33" t="b">
        <f>COUNTIF(Table1[Restaurant Name], $B148)=G$1</f>
        <v>0</v>
      </c>
      <c r="H148" s="33" t="b">
        <f>COUNTIF(Table1[Restaurant Name], $B148)=H$1</f>
        <v>0</v>
      </c>
      <c r="I148" s="33" t="b">
        <f>COUNTIF(Table1[Restaurant Name], $B148)=I$1</f>
        <v>0</v>
      </c>
      <c r="J148" s="33" t="b">
        <f>COUNTIF(Table1[Restaurant Name], $B148)=J$1</f>
        <v>0</v>
      </c>
      <c r="Q148" s="33" t="e">
        <f t="array" ref="Q148">INDEX(Table1[Phone], MATCH(0, COUNTIF($Q$3:Q147,Table1[Phone]), 0))</f>
        <v>#N/A</v>
      </c>
      <c r="R148" s="33" t="b">
        <f>COUNTIF(Table1[Phone], $Q148)=R$1</f>
        <v>0</v>
      </c>
      <c r="S148" s="33" t="b">
        <f>COUNTIF(Table1[Phone], $Q148)=S$1</f>
        <v>0</v>
      </c>
      <c r="T148" s="33" t="b">
        <f>COUNTIF(Table1[Phone], $Q148)=T$1</f>
        <v>0</v>
      </c>
      <c r="U148" s="33" t="b">
        <f>COUNTIF(Table1[Phone], $Q148)=U$1</f>
        <v>0</v>
      </c>
      <c r="V148" s="33" t="b">
        <f>COUNTIF(Table1[Phone], $Q148)=V$1</f>
        <v>0</v>
      </c>
      <c r="W148" s="33" t="b">
        <f>COUNTIF(Table1[Phone], $Q148)=W$1</f>
        <v>0</v>
      </c>
      <c r="X148" s="33" t="b">
        <f>COUNTIF(Table1[Phone], $Q148)=X$1</f>
        <v>0</v>
      </c>
      <c r="Y148" s="33" t="b">
        <f>COUNTIF(Table1[Phone], $Q148)=Y$1</f>
        <v>0</v>
      </c>
    </row>
    <row r="149" spans="2:25" x14ac:dyDescent="0.25">
      <c r="B149" s="33" t="e">
        <f t="array" ref="B149">INDEX(Table1[Restaurant Name], MATCH(0, COUNTIF($B$3:B148,Table1[Restaurant Name]), 0))</f>
        <v>#N/A</v>
      </c>
      <c r="C149" s="33" t="b">
        <f>COUNTIF(Table1[Restaurant Name], $B149)=C$1</f>
        <v>0</v>
      </c>
      <c r="D149" s="33" t="b">
        <f>COUNTIF(Table1[Restaurant Name], $B149)=D$1</f>
        <v>0</v>
      </c>
      <c r="E149" s="33" t="b">
        <f>COUNTIF(Table1[Restaurant Name], $B149)=E$1</f>
        <v>0</v>
      </c>
      <c r="F149" s="33" t="b">
        <f>COUNTIF(Table1[Restaurant Name], $B149)=F$1</f>
        <v>0</v>
      </c>
      <c r="G149" s="33" t="b">
        <f>COUNTIF(Table1[Restaurant Name], $B149)=G$1</f>
        <v>0</v>
      </c>
      <c r="H149" s="33" t="b">
        <f>COUNTIF(Table1[Restaurant Name], $B149)=H$1</f>
        <v>0</v>
      </c>
      <c r="I149" s="33" t="b">
        <f>COUNTIF(Table1[Restaurant Name], $B149)=I$1</f>
        <v>0</v>
      </c>
      <c r="J149" s="33" t="b">
        <f>COUNTIF(Table1[Restaurant Name], $B149)=J$1</f>
        <v>0</v>
      </c>
      <c r="Q149" s="33" t="e">
        <f t="array" ref="Q149">INDEX(Table1[Phone], MATCH(0, COUNTIF($Q$3:Q148,Table1[Phone]), 0))</f>
        <v>#N/A</v>
      </c>
      <c r="R149" s="33" t="b">
        <f>COUNTIF(Table1[Phone], $Q149)=R$1</f>
        <v>0</v>
      </c>
      <c r="S149" s="33" t="b">
        <f>COUNTIF(Table1[Phone], $Q149)=S$1</f>
        <v>0</v>
      </c>
      <c r="T149" s="33" t="b">
        <f>COUNTIF(Table1[Phone], $Q149)=T$1</f>
        <v>0</v>
      </c>
      <c r="U149" s="33" t="b">
        <f>COUNTIF(Table1[Phone], $Q149)=U$1</f>
        <v>0</v>
      </c>
      <c r="V149" s="33" t="b">
        <f>COUNTIF(Table1[Phone], $Q149)=V$1</f>
        <v>0</v>
      </c>
      <c r="W149" s="33" t="b">
        <f>COUNTIF(Table1[Phone], $Q149)=W$1</f>
        <v>0</v>
      </c>
      <c r="X149" s="33" t="b">
        <f>COUNTIF(Table1[Phone], $Q149)=X$1</f>
        <v>0</v>
      </c>
      <c r="Y149" s="33" t="b">
        <f>COUNTIF(Table1[Phone], $Q149)=Y$1</f>
        <v>0</v>
      </c>
    </row>
    <row r="150" spans="2:25" x14ac:dyDescent="0.25">
      <c r="B150" s="33" t="e">
        <f t="array" ref="B150">INDEX(Table1[Restaurant Name], MATCH(0, COUNTIF($B$3:B149,Table1[Restaurant Name]), 0))</f>
        <v>#N/A</v>
      </c>
      <c r="C150" s="33" t="b">
        <f>COUNTIF(Table1[Restaurant Name], $B150)=C$1</f>
        <v>0</v>
      </c>
      <c r="D150" s="33" t="b">
        <f>COUNTIF(Table1[Restaurant Name], $B150)=D$1</f>
        <v>0</v>
      </c>
      <c r="E150" s="33" t="b">
        <f>COUNTIF(Table1[Restaurant Name], $B150)=E$1</f>
        <v>0</v>
      </c>
      <c r="F150" s="33" t="b">
        <f>COUNTIF(Table1[Restaurant Name], $B150)=F$1</f>
        <v>0</v>
      </c>
      <c r="G150" s="33" t="b">
        <f>COUNTIF(Table1[Restaurant Name], $B150)=G$1</f>
        <v>0</v>
      </c>
      <c r="H150" s="33" t="b">
        <f>COUNTIF(Table1[Restaurant Name], $B150)=H$1</f>
        <v>0</v>
      </c>
      <c r="I150" s="33" t="b">
        <f>COUNTIF(Table1[Restaurant Name], $B150)=I$1</f>
        <v>0</v>
      </c>
      <c r="J150" s="33" t="b">
        <f>COUNTIF(Table1[Restaurant Name], $B150)=J$1</f>
        <v>0</v>
      </c>
      <c r="Q150" s="33" t="e">
        <f t="array" ref="Q150">INDEX(Table1[Phone], MATCH(0, COUNTIF($Q$3:Q149,Table1[Phone]), 0))</f>
        <v>#N/A</v>
      </c>
      <c r="R150" s="33" t="b">
        <f>COUNTIF(Table1[Phone], $Q150)=R$1</f>
        <v>0</v>
      </c>
      <c r="S150" s="33" t="b">
        <f>COUNTIF(Table1[Phone], $Q150)=S$1</f>
        <v>0</v>
      </c>
      <c r="T150" s="33" t="b">
        <f>COUNTIF(Table1[Phone], $Q150)=T$1</f>
        <v>0</v>
      </c>
      <c r="U150" s="33" t="b">
        <f>COUNTIF(Table1[Phone], $Q150)=U$1</f>
        <v>0</v>
      </c>
      <c r="V150" s="33" t="b">
        <f>COUNTIF(Table1[Phone], $Q150)=V$1</f>
        <v>0</v>
      </c>
      <c r="W150" s="33" t="b">
        <f>COUNTIF(Table1[Phone], $Q150)=W$1</f>
        <v>0</v>
      </c>
      <c r="X150" s="33" t="b">
        <f>COUNTIF(Table1[Phone], $Q150)=X$1</f>
        <v>0</v>
      </c>
      <c r="Y150" s="33" t="b">
        <f>COUNTIF(Table1[Phone], $Q150)=Y$1</f>
        <v>0</v>
      </c>
    </row>
    <row r="151" spans="2:25" x14ac:dyDescent="0.25">
      <c r="B151" s="33" t="e">
        <f t="array" ref="B151">INDEX(Table1[Restaurant Name], MATCH(0, COUNTIF($B$3:B150,Table1[Restaurant Name]), 0))</f>
        <v>#N/A</v>
      </c>
      <c r="C151" s="33" t="b">
        <f>COUNTIF(Table1[Restaurant Name], $B151)=C$1</f>
        <v>0</v>
      </c>
      <c r="D151" s="33" t="b">
        <f>COUNTIF(Table1[Restaurant Name], $B151)=D$1</f>
        <v>0</v>
      </c>
      <c r="E151" s="33" t="b">
        <f>COUNTIF(Table1[Restaurant Name], $B151)=E$1</f>
        <v>0</v>
      </c>
      <c r="F151" s="33" t="b">
        <f>COUNTIF(Table1[Restaurant Name], $B151)=F$1</f>
        <v>0</v>
      </c>
      <c r="G151" s="33" t="b">
        <f>COUNTIF(Table1[Restaurant Name], $B151)=G$1</f>
        <v>0</v>
      </c>
      <c r="H151" s="33" t="b">
        <f>COUNTIF(Table1[Restaurant Name], $B151)=H$1</f>
        <v>0</v>
      </c>
      <c r="I151" s="33" t="b">
        <f>COUNTIF(Table1[Restaurant Name], $B151)=I$1</f>
        <v>0</v>
      </c>
      <c r="J151" s="33" t="b">
        <f>COUNTIF(Table1[Restaurant Name], $B151)=J$1</f>
        <v>0</v>
      </c>
      <c r="Q151" s="33" t="e">
        <f t="array" ref="Q151">INDEX(Table1[Phone], MATCH(0, COUNTIF($Q$3:Q150,Table1[Phone]), 0))</f>
        <v>#N/A</v>
      </c>
      <c r="R151" s="33" t="b">
        <f>COUNTIF(Table1[Phone], $Q151)=R$1</f>
        <v>0</v>
      </c>
      <c r="S151" s="33" t="b">
        <f>COUNTIF(Table1[Phone], $Q151)=S$1</f>
        <v>0</v>
      </c>
      <c r="T151" s="33" t="b">
        <f>COUNTIF(Table1[Phone], $Q151)=T$1</f>
        <v>0</v>
      </c>
      <c r="U151" s="33" t="b">
        <f>COUNTIF(Table1[Phone], $Q151)=U$1</f>
        <v>0</v>
      </c>
      <c r="V151" s="33" t="b">
        <f>COUNTIF(Table1[Phone], $Q151)=V$1</f>
        <v>0</v>
      </c>
      <c r="W151" s="33" t="b">
        <f>COUNTIF(Table1[Phone], $Q151)=W$1</f>
        <v>0</v>
      </c>
      <c r="X151" s="33" t="b">
        <f>COUNTIF(Table1[Phone], $Q151)=X$1</f>
        <v>0</v>
      </c>
      <c r="Y151" s="33" t="b">
        <f>COUNTIF(Table1[Phone], $Q151)=Y$1</f>
        <v>0</v>
      </c>
    </row>
    <row r="152" spans="2:25" x14ac:dyDescent="0.25">
      <c r="B152" s="33" t="e">
        <f t="array" ref="B152">INDEX(Table1[Restaurant Name], MATCH(0, COUNTIF($B$3:B151,Table1[Restaurant Name]), 0))</f>
        <v>#N/A</v>
      </c>
      <c r="C152" s="33" t="b">
        <f>COUNTIF(Table1[Restaurant Name], $B152)=C$1</f>
        <v>0</v>
      </c>
      <c r="D152" s="33" t="b">
        <f>COUNTIF(Table1[Restaurant Name], $B152)=D$1</f>
        <v>0</v>
      </c>
      <c r="E152" s="33" t="b">
        <f>COUNTIF(Table1[Restaurant Name], $B152)=E$1</f>
        <v>0</v>
      </c>
      <c r="F152" s="33" t="b">
        <f>COUNTIF(Table1[Restaurant Name], $B152)=F$1</f>
        <v>0</v>
      </c>
      <c r="G152" s="33" t="b">
        <f>COUNTIF(Table1[Restaurant Name], $B152)=G$1</f>
        <v>0</v>
      </c>
      <c r="H152" s="33" t="b">
        <f>COUNTIF(Table1[Restaurant Name], $B152)=H$1</f>
        <v>0</v>
      </c>
      <c r="I152" s="33" t="b">
        <f>COUNTIF(Table1[Restaurant Name], $B152)=I$1</f>
        <v>0</v>
      </c>
      <c r="J152" s="33" t="b">
        <f>COUNTIF(Table1[Restaurant Name], $B152)=J$1</f>
        <v>0</v>
      </c>
      <c r="Q152" s="33" t="e">
        <f t="array" ref="Q152">INDEX(Table1[Phone], MATCH(0, COUNTIF($Q$3:Q151,Table1[Phone]), 0))</f>
        <v>#N/A</v>
      </c>
      <c r="R152" s="33" t="b">
        <f>COUNTIF(Table1[Phone], $Q152)=R$1</f>
        <v>0</v>
      </c>
      <c r="S152" s="33" t="b">
        <f>COUNTIF(Table1[Phone], $Q152)=S$1</f>
        <v>0</v>
      </c>
      <c r="T152" s="33" t="b">
        <f>COUNTIF(Table1[Phone], $Q152)=T$1</f>
        <v>0</v>
      </c>
      <c r="U152" s="33" t="b">
        <f>COUNTIF(Table1[Phone], $Q152)=U$1</f>
        <v>0</v>
      </c>
      <c r="V152" s="33" t="b">
        <f>COUNTIF(Table1[Phone], $Q152)=V$1</f>
        <v>0</v>
      </c>
      <c r="W152" s="33" t="b">
        <f>COUNTIF(Table1[Phone], $Q152)=W$1</f>
        <v>0</v>
      </c>
      <c r="X152" s="33" t="b">
        <f>COUNTIF(Table1[Phone], $Q152)=X$1</f>
        <v>0</v>
      </c>
      <c r="Y152" s="33" t="b">
        <f>COUNTIF(Table1[Phone], $Q152)=Y$1</f>
        <v>0</v>
      </c>
    </row>
    <row r="153" spans="2:25" x14ac:dyDescent="0.25">
      <c r="B153" s="33" t="e">
        <f t="array" ref="B153">INDEX(Table1[Restaurant Name], MATCH(0, COUNTIF($B$3:B152,Table1[Restaurant Name]), 0))</f>
        <v>#N/A</v>
      </c>
      <c r="C153" s="33" t="b">
        <f>COUNTIF(Table1[Restaurant Name], $B153)=C$1</f>
        <v>0</v>
      </c>
      <c r="D153" s="33" t="b">
        <f>COUNTIF(Table1[Restaurant Name], $B153)=D$1</f>
        <v>0</v>
      </c>
      <c r="E153" s="33" t="b">
        <f>COUNTIF(Table1[Restaurant Name], $B153)=E$1</f>
        <v>0</v>
      </c>
      <c r="F153" s="33" t="b">
        <f>COUNTIF(Table1[Restaurant Name], $B153)=F$1</f>
        <v>0</v>
      </c>
      <c r="G153" s="33" t="b">
        <f>COUNTIF(Table1[Restaurant Name], $B153)=G$1</f>
        <v>0</v>
      </c>
      <c r="H153" s="33" t="b">
        <f>COUNTIF(Table1[Restaurant Name], $B153)=H$1</f>
        <v>0</v>
      </c>
      <c r="I153" s="33" t="b">
        <f>COUNTIF(Table1[Restaurant Name], $B153)=I$1</f>
        <v>0</v>
      </c>
      <c r="J153" s="33" t="b">
        <f>COUNTIF(Table1[Restaurant Name], $B153)=J$1</f>
        <v>0</v>
      </c>
      <c r="Q153" s="33" t="e">
        <f t="array" ref="Q153">INDEX(Table1[Phone], MATCH(0, COUNTIF($Q$3:Q152,Table1[Phone]), 0))</f>
        <v>#N/A</v>
      </c>
      <c r="R153" s="33" t="b">
        <f>COUNTIF(Table1[Phone], $Q153)=R$1</f>
        <v>0</v>
      </c>
      <c r="S153" s="33" t="b">
        <f>COUNTIF(Table1[Phone], $Q153)=S$1</f>
        <v>0</v>
      </c>
      <c r="T153" s="33" t="b">
        <f>COUNTIF(Table1[Phone], $Q153)=T$1</f>
        <v>0</v>
      </c>
      <c r="U153" s="33" t="b">
        <f>COUNTIF(Table1[Phone], $Q153)=U$1</f>
        <v>0</v>
      </c>
      <c r="V153" s="33" t="b">
        <f>COUNTIF(Table1[Phone], $Q153)=V$1</f>
        <v>0</v>
      </c>
      <c r="W153" s="33" t="b">
        <f>COUNTIF(Table1[Phone], $Q153)=W$1</f>
        <v>0</v>
      </c>
      <c r="X153" s="33" t="b">
        <f>COUNTIF(Table1[Phone], $Q153)=X$1</f>
        <v>0</v>
      </c>
      <c r="Y153" s="33" t="b">
        <f>COUNTIF(Table1[Phone], $Q153)=Y$1</f>
        <v>0</v>
      </c>
    </row>
    <row r="154" spans="2:25" x14ac:dyDescent="0.25">
      <c r="B154" s="33" t="e">
        <f t="array" ref="B154">INDEX(Table1[Restaurant Name], MATCH(0, COUNTIF($B$3:B153,Table1[Restaurant Name]), 0))</f>
        <v>#N/A</v>
      </c>
      <c r="C154" s="33" t="b">
        <f>COUNTIF(Table1[Restaurant Name], $B154)=C$1</f>
        <v>0</v>
      </c>
      <c r="D154" s="33" t="b">
        <f>COUNTIF(Table1[Restaurant Name], $B154)=D$1</f>
        <v>0</v>
      </c>
      <c r="E154" s="33" t="b">
        <f>COUNTIF(Table1[Restaurant Name], $B154)=E$1</f>
        <v>0</v>
      </c>
      <c r="F154" s="33" t="b">
        <f>COUNTIF(Table1[Restaurant Name], $B154)=F$1</f>
        <v>0</v>
      </c>
      <c r="G154" s="33" t="b">
        <f>COUNTIF(Table1[Restaurant Name], $B154)=G$1</f>
        <v>0</v>
      </c>
      <c r="H154" s="33" t="b">
        <f>COUNTIF(Table1[Restaurant Name], $B154)=H$1</f>
        <v>0</v>
      </c>
      <c r="I154" s="33" t="b">
        <f>COUNTIF(Table1[Restaurant Name], $B154)=I$1</f>
        <v>0</v>
      </c>
      <c r="J154" s="33" t="b">
        <f>COUNTIF(Table1[Restaurant Name], $B154)=J$1</f>
        <v>0</v>
      </c>
      <c r="Q154" s="33" t="e">
        <f t="array" ref="Q154">INDEX(Table1[Phone], MATCH(0, COUNTIF($Q$3:Q153,Table1[Phone]), 0))</f>
        <v>#N/A</v>
      </c>
      <c r="R154" s="33" t="b">
        <f>COUNTIF(Table1[Phone], $Q154)=R$1</f>
        <v>0</v>
      </c>
      <c r="S154" s="33" t="b">
        <f>COUNTIF(Table1[Phone], $Q154)=S$1</f>
        <v>0</v>
      </c>
      <c r="T154" s="33" t="b">
        <f>COUNTIF(Table1[Phone], $Q154)=T$1</f>
        <v>0</v>
      </c>
      <c r="U154" s="33" t="b">
        <f>COUNTIF(Table1[Phone], $Q154)=U$1</f>
        <v>0</v>
      </c>
      <c r="V154" s="33" t="b">
        <f>COUNTIF(Table1[Phone], $Q154)=V$1</f>
        <v>0</v>
      </c>
      <c r="W154" s="33" t="b">
        <f>COUNTIF(Table1[Phone], $Q154)=W$1</f>
        <v>0</v>
      </c>
      <c r="X154" s="33" t="b">
        <f>COUNTIF(Table1[Phone], $Q154)=X$1</f>
        <v>0</v>
      </c>
      <c r="Y154" s="33" t="b">
        <f>COUNTIF(Table1[Phone], $Q154)=Y$1</f>
        <v>0</v>
      </c>
    </row>
    <row r="155" spans="2:25" x14ac:dyDescent="0.25">
      <c r="B155" s="33" t="e">
        <f t="array" ref="B155">INDEX(Table1[Restaurant Name], MATCH(0, COUNTIF($B$3:B154,Table1[Restaurant Name]), 0))</f>
        <v>#N/A</v>
      </c>
      <c r="C155" s="33" t="b">
        <f>COUNTIF(Table1[Restaurant Name], $B155)=C$1</f>
        <v>0</v>
      </c>
      <c r="D155" s="33" t="b">
        <f>COUNTIF(Table1[Restaurant Name], $B155)=D$1</f>
        <v>0</v>
      </c>
      <c r="E155" s="33" t="b">
        <f>COUNTIF(Table1[Restaurant Name], $B155)=E$1</f>
        <v>0</v>
      </c>
      <c r="F155" s="33" t="b">
        <f>COUNTIF(Table1[Restaurant Name], $B155)=F$1</f>
        <v>0</v>
      </c>
      <c r="G155" s="33" t="b">
        <f>COUNTIF(Table1[Restaurant Name], $B155)=G$1</f>
        <v>0</v>
      </c>
      <c r="H155" s="33" t="b">
        <f>COUNTIF(Table1[Restaurant Name], $B155)=H$1</f>
        <v>0</v>
      </c>
      <c r="I155" s="33" t="b">
        <f>COUNTIF(Table1[Restaurant Name], $B155)=I$1</f>
        <v>0</v>
      </c>
      <c r="J155" s="33" t="b">
        <f>COUNTIF(Table1[Restaurant Name], $B155)=J$1</f>
        <v>0</v>
      </c>
      <c r="Q155" s="33" t="e">
        <f t="array" ref="Q155">INDEX(Table1[Phone], MATCH(0, COUNTIF($Q$3:Q154,Table1[Phone]), 0))</f>
        <v>#N/A</v>
      </c>
      <c r="R155" s="33" t="b">
        <f>COUNTIF(Table1[Phone], $Q155)=R$1</f>
        <v>0</v>
      </c>
      <c r="S155" s="33" t="b">
        <f>COUNTIF(Table1[Phone], $Q155)=S$1</f>
        <v>0</v>
      </c>
      <c r="T155" s="33" t="b">
        <f>COUNTIF(Table1[Phone], $Q155)=T$1</f>
        <v>0</v>
      </c>
      <c r="U155" s="33" t="b">
        <f>COUNTIF(Table1[Phone], $Q155)=U$1</f>
        <v>0</v>
      </c>
      <c r="V155" s="33" t="b">
        <f>COUNTIF(Table1[Phone], $Q155)=V$1</f>
        <v>0</v>
      </c>
      <c r="W155" s="33" t="b">
        <f>COUNTIF(Table1[Phone], $Q155)=W$1</f>
        <v>0</v>
      </c>
      <c r="X155" s="33" t="b">
        <f>COUNTIF(Table1[Phone], $Q155)=X$1</f>
        <v>0</v>
      </c>
      <c r="Y155" s="33" t="b">
        <f>COUNTIF(Table1[Phone], $Q155)=Y$1</f>
        <v>0</v>
      </c>
    </row>
    <row r="156" spans="2:25" x14ac:dyDescent="0.25">
      <c r="B156" s="33" t="e">
        <f t="array" ref="B156">INDEX(Table1[Restaurant Name], MATCH(0, COUNTIF($B$3:B155,Table1[Restaurant Name]), 0))</f>
        <v>#N/A</v>
      </c>
      <c r="C156" s="33" t="b">
        <f>COUNTIF(Table1[Restaurant Name], $B156)=C$1</f>
        <v>0</v>
      </c>
      <c r="D156" s="33" t="b">
        <f>COUNTIF(Table1[Restaurant Name], $B156)=D$1</f>
        <v>0</v>
      </c>
      <c r="E156" s="33" t="b">
        <f>COUNTIF(Table1[Restaurant Name], $B156)=E$1</f>
        <v>0</v>
      </c>
      <c r="F156" s="33" t="b">
        <f>COUNTIF(Table1[Restaurant Name], $B156)=F$1</f>
        <v>0</v>
      </c>
      <c r="G156" s="33" t="b">
        <f>COUNTIF(Table1[Restaurant Name], $B156)=G$1</f>
        <v>0</v>
      </c>
      <c r="H156" s="33" t="b">
        <f>COUNTIF(Table1[Restaurant Name], $B156)=H$1</f>
        <v>0</v>
      </c>
      <c r="I156" s="33" t="b">
        <f>COUNTIF(Table1[Restaurant Name], $B156)=I$1</f>
        <v>0</v>
      </c>
      <c r="J156" s="33" t="b">
        <f>COUNTIF(Table1[Restaurant Name], $B156)=J$1</f>
        <v>0</v>
      </c>
      <c r="Q156" s="33" t="e">
        <f t="array" ref="Q156">INDEX(Table1[Phone], MATCH(0, COUNTIF($Q$3:Q155,Table1[Phone]), 0))</f>
        <v>#N/A</v>
      </c>
      <c r="R156" s="33" t="b">
        <f>COUNTIF(Table1[Phone], $Q156)=R$1</f>
        <v>0</v>
      </c>
      <c r="S156" s="33" t="b">
        <f>COUNTIF(Table1[Phone], $Q156)=S$1</f>
        <v>0</v>
      </c>
      <c r="T156" s="33" t="b">
        <f>COUNTIF(Table1[Phone], $Q156)=T$1</f>
        <v>0</v>
      </c>
      <c r="U156" s="33" t="b">
        <f>COUNTIF(Table1[Phone], $Q156)=U$1</f>
        <v>0</v>
      </c>
      <c r="V156" s="33" t="b">
        <f>COUNTIF(Table1[Phone], $Q156)=V$1</f>
        <v>0</v>
      </c>
      <c r="W156" s="33" t="b">
        <f>COUNTIF(Table1[Phone], $Q156)=W$1</f>
        <v>0</v>
      </c>
      <c r="X156" s="33" t="b">
        <f>COUNTIF(Table1[Phone], $Q156)=X$1</f>
        <v>0</v>
      </c>
      <c r="Y156" s="33" t="b">
        <f>COUNTIF(Table1[Phone], $Q156)=Y$1</f>
        <v>0</v>
      </c>
    </row>
    <row r="157" spans="2:25" x14ac:dyDescent="0.25">
      <c r="B157" s="33" t="e">
        <f t="array" ref="B157">INDEX(Table1[Restaurant Name], MATCH(0, COUNTIF($B$3:B156,Table1[Restaurant Name]), 0))</f>
        <v>#N/A</v>
      </c>
      <c r="C157" s="33" t="b">
        <f>COUNTIF(Table1[Restaurant Name], $B157)=C$1</f>
        <v>0</v>
      </c>
      <c r="D157" s="33" t="b">
        <f>COUNTIF(Table1[Restaurant Name], $B157)=D$1</f>
        <v>0</v>
      </c>
      <c r="E157" s="33" t="b">
        <f>COUNTIF(Table1[Restaurant Name], $B157)=E$1</f>
        <v>0</v>
      </c>
      <c r="F157" s="33" t="b">
        <f>COUNTIF(Table1[Restaurant Name], $B157)=F$1</f>
        <v>0</v>
      </c>
      <c r="G157" s="33" t="b">
        <f>COUNTIF(Table1[Restaurant Name], $B157)=G$1</f>
        <v>0</v>
      </c>
      <c r="H157" s="33" t="b">
        <f>COUNTIF(Table1[Restaurant Name], $B157)=H$1</f>
        <v>0</v>
      </c>
      <c r="I157" s="33" t="b">
        <f>COUNTIF(Table1[Restaurant Name], $B157)=I$1</f>
        <v>0</v>
      </c>
      <c r="J157" s="33" t="b">
        <f>COUNTIF(Table1[Restaurant Name], $B157)=J$1</f>
        <v>0</v>
      </c>
      <c r="Q157" s="33" t="e">
        <f t="array" ref="Q157">INDEX(Table1[Phone], MATCH(0, COUNTIF($Q$3:Q156,Table1[Phone]), 0))</f>
        <v>#N/A</v>
      </c>
      <c r="R157" s="33" t="b">
        <f>COUNTIF(Table1[Phone], $Q157)=R$1</f>
        <v>0</v>
      </c>
      <c r="S157" s="33" t="b">
        <f>COUNTIF(Table1[Phone], $Q157)=S$1</f>
        <v>0</v>
      </c>
      <c r="T157" s="33" t="b">
        <f>COUNTIF(Table1[Phone], $Q157)=T$1</f>
        <v>0</v>
      </c>
      <c r="U157" s="33" t="b">
        <f>COUNTIF(Table1[Phone], $Q157)=U$1</f>
        <v>0</v>
      </c>
      <c r="V157" s="33" t="b">
        <f>COUNTIF(Table1[Phone], $Q157)=V$1</f>
        <v>0</v>
      </c>
      <c r="W157" s="33" t="b">
        <f>COUNTIF(Table1[Phone], $Q157)=W$1</f>
        <v>0</v>
      </c>
      <c r="X157" s="33" t="b">
        <f>COUNTIF(Table1[Phone], $Q157)=X$1</f>
        <v>0</v>
      </c>
      <c r="Y157" s="33" t="b">
        <f>COUNTIF(Table1[Phone], $Q157)=Y$1</f>
        <v>0</v>
      </c>
    </row>
    <row r="158" spans="2:25" x14ac:dyDescent="0.25">
      <c r="B158" s="33" t="e">
        <f t="array" ref="B158">INDEX(Table1[Restaurant Name], MATCH(0, COUNTIF($B$3:B157,Table1[Restaurant Name]), 0))</f>
        <v>#N/A</v>
      </c>
      <c r="C158" s="33" t="b">
        <f>COUNTIF(Table1[Restaurant Name], $B158)=C$1</f>
        <v>0</v>
      </c>
      <c r="D158" s="33" t="b">
        <f>COUNTIF(Table1[Restaurant Name], $B158)=D$1</f>
        <v>0</v>
      </c>
      <c r="E158" s="33" t="b">
        <f>COUNTIF(Table1[Restaurant Name], $B158)=E$1</f>
        <v>0</v>
      </c>
      <c r="F158" s="33" t="b">
        <f>COUNTIF(Table1[Restaurant Name], $B158)=F$1</f>
        <v>0</v>
      </c>
      <c r="G158" s="33" t="b">
        <f>COUNTIF(Table1[Restaurant Name], $B158)=G$1</f>
        <v>0</v>
      </c>
      <c r="H158" s="33" t="b">
        <f>COUNTIF(Table1[Restaurant Name], $B158)=H$1</f>
        <v>0</v>
      </c>
      <c r="I158" s="33" t="b">
        <f>COUNTIF(Table1[Restaurant Name], $B158)=I$1</f>
        <v>0</v>
      </c>
      <c r="J158" s="33" t="b">
        <f>COUNTIF(Table1[Restaurant Name], $B158)=J$1</f>
        <v>0</v>
      </c>
      <c r="Q158" s="33" t="e">
        <f t="array" ref="Q158">INDEX(Table1[Phone], MATCH(0, COUNTIF($Q$3:Q157,Table1[Phone]), 0))</f>
        <v>#N/A</v>
      </c>
      <c r="R158" s="33" t="b">
        <f>COUNTIF(Table1[Phone], $Q158)=R$1</f>
        <v>0</v>
      </c>
      <c r="S158" s="33" t="b">
        <f>COUNTIF(Table1[Phone], $Q158)=S$1</f>
        <v>0</v>
      </c>
      <c r="T158" s="33" t="b">
        <f>COUNTIF(Table1[Phone], $Q158)=T$1</f>
        <v>0</v>
      </c>
      <c r="U158" s="33" t="b">
        <f>COUNTIF(Table1[Phone], $Q158)=U$1</f>
        <v>0</v>
      </c>
      <c r="V158" s="33" t="b">
        <f>COUNTIF(Table1[Phone], $Q158)=V$1</f>
        <v>0</v>
      </c>
      <c r="W158" s="33" t="b">
        <f>COUNTIF(Table1[Phone], $Q158)=W$1</f>
        <v>0</v>
      </c>
      <c r="X158" s="33" t="b">
        <f>COUNTIF(Table1[Phone], $Q158)=X$1</f>
        <v>0</v>
      </c>
      <c r="Y158" s="33" t="b">
        <f>COUNTIF(Table1[Phone], $Q158)=Y$1</f>
        <v>0</v>
      </c>
    </row>
    <row r="159" spans="2:25" x14ac:dyDescent="0.25">
      <c r="B159" s="33" t="e">
        <f t="array" ref="B159">INDEX(Table1[Restaurant Name], MATCH(0, COUNTIF($B$3:B158,Table1[Restaurant Name]), 0))</f>
        <v>#N/A</v>
      </c>
      <c r="C159" s="33" t="b">
        <f>COUNTIF(Table1[Restaurant Name], $B159)=C$1</f>
        <v>0</v>
      </c>
      <c r="D159" s="33" t="b">
        <f>COUNTIF(Table1[Restaurant Name], $B159)=D$1</f>
        <v>0</v>
      </c>
      <c r="E159" s="33" t="b">
        <f>COUNTIF(Table1[Restaurant Name], $B159)=E$1</f>
        <v>0</v>
      </c>
      <c r="F159" s="33" t="b">
        <f>COUNTIF(Table1[Restaurant Name], $B159)=F$1</f>
        <v>0</v>
      </c>
      <c r="G159" s="33" t="b">
        <f>COUNTIF(Table1[Restaurant Name], $B159)=G$1</f>
        <v>0</v>
      </c>
      <c r="H159" s="33" t="b">
        <f>COUNTIF(Table1[Restaurant Name], $B159)=H$1</f>
        <v>0</v>
      </c>
      <c r="I159" s="33" t="b">
        <f>COUNTIF(Table1[Restaurant Name], $B159)=I$1</f>
        <v>0</v>
      </c>
      <c r="J159" s="33" t="b">
        <f>COUNTIF(Table1[Restaurant Name], $B159)=J$1</f>
        <v>0</v>
      </c>
      <c r="Q159" s="33" t="e">
        <f t="array" ref="Q159">INDEX(Table1[Phone], MATCH(0, COUNTIF($Q$3:Q158,Table1[Phone]), 0))</f>
        <v>#N/A</v>
      </c>
      <c r="R159" s="33" t="b">
        <f>COUNTIF(Table1[Phone], $Q159)=R$1</f>
        <v>0</v>
      </c>
      <c r="S159" s="33" t="b">
        <f>COUNTIF(Table1[Phone], $Q159)=S$1</f>
        <v>0</v>
      </c>
      <c r="T159" s="33" t="b">
        <f>COUNTIF(Table1[Phone], $Q159)=T$1</f>
        <v>0</v>
      </c>
      <c r="U159" s="33" t="b">
        <f>COUNTIF(Table1[Phone], $Q159)=U$1</f>
        <v>0</v>
      </c>
      <c r="V159" s="33" t="b">
        <f>COUNTIF(Table1[Phone], $Q159)=V$1</f>
        <v>0</v>
      </c>
      <c r="W159" s="33" t="b">
        <f>COUNTIF(Table1[Phone], $Q159)=W$1</f>
        <v>0</v>
      </c>
      <c r="X159" s="33" t="b">
        <f>COUNTIF(Table1[Phone], $Q159)=X$1</f>
        <v>0</v>
      </c>
      <c r="Y159" s="33" t="b">
        <f>COUNTIF(Table1[Phone], $Q159)=Y$1</f>
        <v>0</v>
      </c>
    </row>
    <row r="160" spans="2:25" x14ac:dyDescent="0.25">
      <c r="B160" s="33" t="e">
        <f t="array" ref="B160">INDEX(Table1[Restaurant Name], MATCH(0, COUNTIF($B$3:B159,Table1[Restaurant Name]), 0))</f>
        <v>#N/A</v>
      </c>
      <c r="C160" s="33" t="b">
        <f>COUNTIF(Table1[Restaurant Name], $B160)=C$1</f>
        <v>0</v>
      </c>
      <c r="D160" s="33" t="b">
        <f>COUNTIF(Table1[Restaurant Name], $B160)=D$1</f>
        <v>0</v>
      </c>
      <c r="E160" s="33" t="b">
        <f>COUNTIF(Table1[Restaurant Name], $B160)=E$1</f>
        <v>0</v>
      </c>
      <c r="F160" s="33" t="b">
        <f>COUNTIF(Table1[Restaurant Name], $B160)=F$1</f>
        <v>0</v>
      </c>
      <c r="G160" s="33" t="b">
        <f>COUNTIF(Table1[Restaurant Name], $B160)=G$1</f>
        <v>0</v>
      </c>
      <c r="H160" s="33" t="b">
        <f>COUNTIF(Table1[Restaurant Name], $B160)=H$1</f>
        <v>0</v>
      </c>
      <c r="I160" s="33" t="b">
        <f>COUNTIF(Table1[Restaurant Name], $B160)=I$1</f>
        <v>0</v>
      </c>
      <c r="J160" s="33" t="b">
        <f>COUNTIF(Table1[Restaurant Name], $B160)=J$1</f>
        <v>0</v>
      </c>
      <c r="Q160" s="33" t="e">
        <f t="array" ref="Q160">INDEX(Table1[Phone], MATCH(0, COUNTIF($Q$3:Q159,Table1[Phone]), 0))</f>
        <v>#N/A</v>
      </c>
      <c r="R160" s="33" t="b">
        <f>COUNTIF(Table1[Phone], $Q160)=R$1</f>
        <v>0</v>
      </c>
      <c r="S160" s="33" t="b">
        <f>COUNTIF(Table1[Phone], $Q160)=S$1</f>
        <v>0</v>
      </c>
      <c r="T160" s="33" t="b">
        <f>COUNTIF(Table1[Phone], $Q160)=T$1</f>
        <v>0</v>
      </c>
      <c r="U160" s="33" t="b">
        <f>COUNTIF(Table1[Phone], $Q160)=U$1</f>
        <v>0</v>
      </c>
      <c r="V160" s="33" t="b">
        <f>COUNTIF(Table1[Phone], $Q160)=V$1</f>
        <v>0</v>
      </c>
      <c r="W160" s="33" t="b">
        <f>COUNTIF(Table1[Phone], $Q160)=W$1</f>
        <v>0</v>
      </c>
      <c r="X160" s="33" t="b">
        <f>COUNTIF(Table1[Phone], $Q160)=X$1</f>
        <v>0</v>
      </c>
      <c r="Y160" s="33" t="b">
        <f>COUNTIF(Table1[Phone], $Q160)=Y$1</f>
        <v>0</v>
      </c>
    </row>
    <row r="161" spans="2:25" x14ac:dyDescent="0.25">
      <c r="B161" s="33" t="e">
        <f t="array" ref="B161">INDEX(Table1[Restaurant Name], MATCH(0, COUNTIF($B$3:B160,Table1[Restaurant Name]), 0))</f>
        <v>#N/A</v>
      </c>
      <c r="C161" s="33" t="b">
        <f>COUNTIF(Table1[Restaurant Name], $B161)=C$1</f>
        <v>0</v>
      </c>
      <c r="D161" s="33" t="b">
        <f>COUNTIF(Table1[Restaurant Name], $B161)=D$1</f>
        <v>0</v>
      </c>
      <c r="E161" s="33" t="b">
        <f>COUNTIF(Table1[Restaurant Name], $B161)=E$1</f>
        <v>0</v>
      </c>
      <c r="F161" s="33" t="b">
        <f>COUNTIF(Table1[Restaurant Name], $B161)=F$1</f>
        <v>0</v>
      </c>
      <c r="G161" s="33" t="b">
        <f>COUNTIF(Table1[Restaurant Name], $B161)=G$1</f>
        <v>0</v>
      </c>
      <c r="H161" s="33" t="b">
        <f>COUNTIF(Table1[Restaurant Name], $B161)=H$1</f>
        <v>0</v>
      </c>
      <c r="I161" s="33" t="b">
        <f>COUNTIF(Table1[Restaurant Name], $B161)=I$1</f>
        <v>0</v>
      </c>
      <c r="J161" s="33" t="b">
        <f>COUNTIF(Table1[Restaurant Name], $B161)=J$1</f>
        <v>0</v>
      </c>
      <c r="Q161" s="33" t="e">
        <f t="array" ref="Q161">INDEX(Table1[Phone], MATCH(0, COUNTIF($Q$3:Q160,Table1[Phone]), 0))</f>
        <v>#N/A</v>
      </c>
      <c r="R161" s="33" t="b">
        <f>COUNTIF(Table1[Phone], $Q161)=R$1</f>
        <v>0</v>
      </c>
      <c r="S161" s="33" t="b">
        <f>COUNTIF(Table1[Phone], $Q161)=S$1</f>
        <v>0</v>
      </c>
      <c r="T161" s="33" t="b">
        <f>COUNTIF(Table1[Phone], $Q161)=T$1</f>
        <v>0</v>
      </c>
      <c r="U161" s="33" t="b">
        <f>COUNTIF(Table1[Phone], $Q161)=U$1</f>
        <v>0</v>
      </c>
      <c r="V161" s="33" t="b">
        <f>COUNTIF(Table1[Phone], $Q161)=V$1</f>
        <v>0</v>
      </c>
      <c r="W161" s="33" t="b">
        <f>COUNTIF(Table1[Phone], $Q161)=W$1</f>
        <v>0</v>
      </c>
      <c r="X161" s="33" t="b">
        <f>COUNTIF(Table1[Phone], $Q161)=X$1</f>
        <v>0</v>
      </c>
      <c r="Y161" s="33" t="b">
        <f>COUNTIF(Table1[Phone], $Q161)=Y$1</f>
        <v>0</v>
      </c>
    </row>
    <row r="162" spans="2:25" x14ac:dyDescent="0.25">
      <c r="B162" s="33" t="e">
        <f t="array" ref="B162">INDEX(Table1[Restaurant Name], MATCH(0, COUNTIF($B$3:B161,Table1[Restaurant Name]), 0))</f>
        <v>#N/A</v>
      </c>
      <c r="C162" s="33" t="b">
        <f>COUNTIF(Table1[Restaurant Name], $B162)=C$1</f>
        <v>0</v>
      </c>
      <c r="D162" s="33" t="b">
        <f>COUNTIF(Table1[Restaurant Name], $B162)=D$1</f>
        <v>0</v>
      </c>
      <c r="E162" s="33" t="b">
        <f>COUNTIF(Table1[Restaurant Name], $B162)=E$1</f>
        <v>0</v>
      </c>
      <c r="F162" s="33" t="b">
        <f>COUNTIF(Table1[Restaurant Name], $B162)=F$1</f>
        <v>0</v>
      </c>
      <c r="G162" s="33" t="b">
        <f>COUNTIF(Table1[Restaurant Name], $B162)=G$1</f>
        <v>0</v>
      </c>
      <c r="H162" s="33" t="b">
        <f>COUNTIF(Table1[Restaurant Name], $B162)=H$1</f>
        <v>0</v>
      </c>
      <c r="I162" s="33" t="b">
        <f>COUNTIF(Table1[Restaurant Name], $B162)=I$1</f>
        <v>0</v>
      </c>
      <c r="J162" s="33" t="b">
        <f>COUNTIF(Table1[Restaurant Name], $B162)=J$1</f>
        <v>0</v>
      </c>
      <c r="Q162" s="33" t="e">
        <f t="array" ref="Q162">INDEX(Table1[Phone], MATCH(0, COUNTIF($Q$3:Q161,Table1[Phone]), 0))</f>
        <v>#N/A</v>
      </c>
      <c r="R162" s="33" t="b">
        <f>COUNTIF(Table1[Phone], $Q162)=R$1</f>
        <v>0</v>
      </c>
      <c r="S162" s="33" t="b">
        <f>COUNTIF(Table1[Phone], $Q162)=S$1</f>
        <v>0</v>
      </c>
      <c r="T162" s="33" t="b">
        <f>COUNTIF(Table1[Phone], $Q162)=T$1</f>
        <v>0</v>
      </c>
      <c r="U162" s="33" t="b">
        <f>COUNTIF(Table1[Phone], $Q162)=U$1</f>
        <v>0</v>
      </c>
      <c r="V162" s="33" t="b">
        <f>COUNTIF(Table1[Phone], $Q162)=V$1</f>
        <v>0</v>
      </c>
      <c r="W162" s="33" t="b">
        <f>COUNTIF(Table1[Phone], $Q162)=W$1</f>
        <v>0</v>
      </c>
      <c r="X162" s="33" t="b">
        <f>COUNTIF(Table1[Phone], $Q162)=X$1</f>
        <v>0</v>
      </c>
      <c r="Y162" s="33" t="b">
        <f>COUNTIF(Table1[Phone], $Q162)=Y$1</f>
        <v>0</v>
      </c>
    </row>
    <row r="163" spans="2:25" x14ac:dyDescent="0.25">
      <c r="B163" s="33" t="e">
        <f t="array" ref="B163">INDEX(Table1[Restaurant Name], MATCH(0, COUNTIF($B$3:B162,Table1[Restaurant Name]), 0))</f>
        <v>#N/A</v>
      </c>
      <c r="C163" s="33" t="b">
        <f>COUNTIF(Table1[Restaurant Name], $B163)=C$1</f>
        <v>0</v>
      </c>
      <c r="D163" s="33" t="b">
        <f>COUNTIF(Table1[Restaurant Name], $B163)=D$1</f>
        <v>0</v>
      </c>
      <c r="E163" s="33" t="b">
        <f>COUNTIF(Table1[Restaurant Name], $B163)=E$1</f>
        <v>0</v>
      </c>
      <c r="F163" s="33" t="b">
        <f>COUNTIF(Table1[Restaurant Name], $B163)=F$1</f>
        <v>0</v>
      </c>
      <c r="G163" s="33" t="b">
        <f>COUNTIF(Table1[Restaurant Name], $B163)=G$1</f>
        <v>0</v>
      </c>
      <c r="H163" s="33" t="b">
        <f>COUNTIF(Table1[Restaurant Name], $B163)=H$1</f>
        <v>0</v>
      </c>
      <c r="I163" s="33" t="b">
        <f>COUNTIF(Table1[Restaurant Name], $B163)=I$1</f>
        <v>0</v>
      </c>
      <c r="J163" s="33" t="b">
        <f>COUNTIF(Table1[Restaurant Name], $B163)=J$1</f>
        <v>0</v>
      </c>
      <c r="Q163" s="33" t="e">
        <f t="array" ref="Q163">INDEX(Table1[Phone], MATCH(0, COUNTIF($Q$3:Q162,Table1[Phone]), 0))</f>
        <v>#N/A</v>
      </c>
      <c r="R163" s="33" t="b">
        <f>COUNTIF(Table1[Phone], $Q163)=R$1</f>
        <v>0</v>
      </c>
      <c r="S163" s="33" t="b">
        <f>COUNTIF(Table1[Phone], $Q163)=S$1</f>
        <v>0</v>
      </c>
      <c r="T163" s="33" t="b">
        <f>COUNTIF(Table1[Phone], $Q163)=T$1</f>
        <v>0</v>
      </c>
      <c r="U163" s="33" t="b">
        <f>COUNTIF(Table1[Phone], $Q163)=U$1</f>
        <v>0</v>
      </c>
      <c r="V163" s="33" t="b">
        <f>COUNTIF(Table1[Phone], $Q163)=V$1</f>
        <v>0</v>
      </c>
      <c r="W163" s="33" t="b">
        <f>COUNTIF(Table1[Phone], $Q163)=W$1</f>
        <v>0</v>
      </c>
      <c r="X163" s="33" t="b">
        <f>COUNTIF(Table1[Phone], $Q163)=X$1</f>
        <v>0</v>
      </c>
      <c r="Y163" s="33" t="b">
        <f>COUNTIF(Table1[Phone], $Q163)=Y$1</f>
        <v>0</v>
      </c>
    </row>
    <row r="164" spans="2:25" x14ac:dyDescent="0.25">
      <c r="B164" s="33" t="e">
        <f t="array" ref="B164">INDEX(Table1[Restaurant Name], MATCH(0, COUNTIF($B$3:B163,Table1[Restaurant Name]), 0))</f>
        <v>#N/A</v>
      </c>
      <c r="C164" s="33" t="b">
        <f>COUNTIF(Table1[Restaurant Name], $B164)=C$1</f>
        <v>0</v>
      </c>
      <c r="D164" s="33" t="b">
        <f>COUNTIF(Table1[Restaurant Name], $B164)=D$1</f>
        <v>0</v>
      </c>
      <c r="E164" s="33" t="b">
        <f>COUNTIF(Table1[Restaurant Name], $B164)=E$1</f>
        <v>0</v>
      </c>
      <c r="F164" s="33" t="b">
        <f>COUNTIF(Table1[Restaurant Name], $B164)=F$1</f>
        <v>0</v>
      </c>
      <c r="G164" s="33" t="b">
        <f>COUNTIF(Table1[Restaurant Name], $B164)=G$1</f>
        <v>0</v>
      </c>
      <c r="H164" s="33" t="b">
        <f>COUNTIF(Table1[Restaurant Name], $B164)=H$1</f>
        <v>0</v>
      </c>
      <c r="I164" s="33" t="b">
        <f>COUNTIF(Table1[Restaurant Name], $B164)=I$1</f>
        <v>0</v>
      </c>
      <c r="J164" s="33" t="b">
        <f>COUNTIF(Table1[Restaurant Name], $B164)=J$1</f>
        <v>0</v>
      </c>
      <c r="Q164" s="33" t="e">
        <f t="array" ref="Q164">INDEX(Table1[Phone], MATCH(0, COUNTIF($Q$3:Q163,Table1[Phone]), 0))</f>
        <v>#N/A</v>
      </c>
      <c r="R164" s="33" t="b">
        <f>COUNTIF(Table1[Phone], $Q164)=R$1</f>
        <v>0</v>
      </c>
      <c r="S164" s="33" t="b">
        <f>COUNTIF(Table1[Phone], $Q164)=S$1</f>
        <v>0</v>
      </c>
      <c r="T164" s="33" t="b">
        <f>COUNTIF(Table1[Phone], $Q164)=T$1</f>
        <v>0</v>
      </c>
      <c r="U164" s="33" t="b">
        <f>COUNTIF(Table1[Phone], $Q164)=U$1</f>
        <v>0</v>
      </c>
      <c r="V164" s="33" t="b">
        <f>COUNTIF(Table1[Phone], $Q164)=V$1</f>
        <v>0</v>
      </c>
      <c r="W164" s="33" t="b">
        <f>COUNTIF(Table1[Phone], $Q164)=W$1</f>
        <v>0</v>
      </c>
      <c r="X164" s="33" t="b">
        <f>COUNTIF(Table1[Phone], $Q164)=X$1</f>
        <v>0</v>
      </c>
      <c r="Y164" s="33" t="b">
        <f>COUNTIF(Table1[Phone], $Q164)=Y$1</f>
        <v>0</v>
      </c>
    </row>
    <row r="165" spans="2:25" x14ac:dyDescent="0.25">
      <c r="B165" s="33" t="e">
        <f t="array" ref="B165">INDEX(Table1[Restaurant Name], MATCH(0, COUNTIF($B$3:B164,Table1[Restaurant Name]), 0))</f>
        <v>#N/A</v>
      </c>
      <c r="C165" s="33" t="b">
        <f>COUNTIF(Table1[Restaurant Name], $B165)=C$1</f>
        <v>0</v>
      </c>
      <c r="D165" s="33" t="b">
        <f>COUNTIF(Table1[Restaurant Name], $B165)=D$1</f>
        <v>0</v>
      </c>
      <c r="E165" s="33" t="b">
        <f>COUNTIF(Table1[Restaurant Name], $B165)=E$1</f>
        <v>0</v>
      </c>
      <c r="F165" s="33" t="b">
        <f>COUNTIF(Table1[Restaurant Name], $B165)=F$1</f>
        <v>0</v>
      </c>
      <c r="G165" s="33" t="b">
        <f>COUNTIF(Table1[Restaurant Name], $B165)=G$1</f>
        <v>0</v>
      </c>
      <c r="H165" s="33" t="b">
        <f>COUNTIF(Table1[Restaurant Name], $B165)=H$1</f>
        <v>0</v>
      </c>
      <c r="I165" s="33" t="b">
        <f>COUNTIF(Table1[Restaurant Name], $B165)=I$1</f>
        <v>0</v>
      </c>
      <c r="J165" s="33" t="b">
        <f>COUNTIF(Table1[Restaurant Name], $B165)=J$1</f>
        <v>0</v>
      </c>
      <c r="Q165" s="33" t="e">
        <f t="array" ref="Q165">INDEX(Table1[Phone], MATCH(0, COUNTIF($Q$3:Q164,Table1[Phone]), 0))</f>
        <v>#N/A</v>
      </c>
      <c r="R165" s="33" t="b">
        <f>COUNTIF(Table1[Phone], $Q165)=R$1</f>
        <v>0</v>
      </c>
      <c r="S165" s="33" t="b">
        <f>COUNTIF(Table1[Phone], $Q165)=S$1</f>
        <v>0</v>
      </c>
      <c r="T165" s="33" t="b">
        <f>COUNTIF(Table1[Phone], $Q165)=T$1</f>
        <v>0</v>
      </c>
      <c r="U165" s="33" t="b">
        <f>COUNTIF(Table1[Phone], $Q165)=U$1</f>
        <v>0</v>
      </c>
      <c r="V165" s="33" t="b">
        <f>COUNTIF(Table1[Phone], $Q165)=V$1</f>
        <v>0</v>
      </c>
      <c r="W165" s="33" t="b">
        <f>COUNTIF(Table1[Phone], $Q165)=W$1</f>
        <v>0</v>
      </c>
      <c r="X165" s="33" t="b">
        <f>COUNTIF(Table1[Phone], $Q165)=X$1</f>
        <v>0</v>
      </c>
      <c r="Y165" s="33" t="b">
        <f>COUNTIF(Table1[Phone], $Q165)=Y$1</f>
        <v>0</v>
      </c>
    </row>
    <row r="166" spans="2:25" x14ac:dyDescent="0.25">
      <c r="B166" s="33" t="e">
        <f t="array" ref="B166">INDEX(Table1[Restaurant Name], MATCH(0, COUNTIF($B$3:B165,Table1[Restaurant Name]), 0))</f>
        <v>#N/A</v>
      </c>
      <c r="C166" s="33" t="b">
        <f>COUNTIF(Table1[Restaurant Name], $B166)=C$1</f>
        <v>0</v>
      </c>
      <c r="D166" s="33" t="b">
        <f>COUNTIF(Table1[Restaurant Name], $B166)=D$1</f>
        <v>0</v>
      </c>
      <c r="E166" s="33" t="b">
        <f>COUNTIF(Table1[Restaurant Name], $B166)=E$1</f>
        <v>0</v>
      </c>
      <c r="F166" s="33" t="b">
        <f>COUNTIF(Table1[Restaurant Name], $B166)=F$1</f>
        <v>0</v>
      </c>
      <c r="G166" s="33" t="b">
        <f>COUNTIF(Table1[Restaurant Name], $B166)=G$1</f>
        <v>0</v>
      </c>
      <c r="H166" s="33" t="b">
        <f>COUNTIF(Table1[Restaurant Name], $B166)=H$1</f>
        <v>0</v>
      </c>
      <c r="I166" s="33" t="b">
        <f>COUNTIF(Table1[Restaurant Name], $B166)=I$1</f>
        <v>0</v>
      </c>
      <c r="J166" s="33" t="b">
        <f>COUNTIF(Table1[Restaurant Name], $B166)=J$1</f>
        <v>0</v>
      </c>
      <c r="Q166" s="33" t="e">
        <f t="array" ref="Q166">INDEX(Table1[Phone], MATCH(0, COUNTIF($Q$3:Q165,Table1[Phone]), 0))</f>
        <v>#N/A</v>
      </c>
      <c r="R166" s="33" t="b">
        <f>COUNTIF(Table1[Phone], $Q166)=R$1</f>
        <v>0</v>
      </c>
      <c r="S166" s="33" t="b">
        <f>COUNTIF(Table1[Phone], $Q166)=S$1</f>
        <v>0</v>
      </c>
      <c r="T166" s="33" t="b">
        <f>COUNTIF(Table1[Phone], $Q166)=T$1</f>
        <v>0</v>
      </c>
      <c r="U166" s="33" t="b">
        <f>COUNTIF(Table1[Phone], $Q166)=U$1</f>
        <v>0</v>
      </c>
      <c r="V166" s="33" t="b">
        <f>COUNTIF(Table1[Phone], $Q166)=V$1</f>
        <v>0</v>
      </c>
      <c r="W166" s="33" t="b">
        <f>COUNTIF(Table1[Phone], $Q166)=W$1</f>
        <v>0</v>
      </c>
      <c r="X166" s="33" t="b">
        <f>COUNTIF(Table1[Phone], $Q166)=X$1</f>
        <v>0</v>
      </c>
      <c r="Y166" s="33" t="b">
        <f>COUNTIF(Table1[Phone], $Q166)=Y$1</f>
        <v>0</v>
      </c>
    </row>
    <row r="167" spans="2:25" x14ac:dyDescent="0.25">
      <c r="B167" s="33" t="e">
        <f t="array" ref="B167">INDEX(Table1[Restaurant Name], MATCH(0, COUNTIF($B$3:B166,Table1[Restaurant Name]), 0))</f>
        <v>#N/A</v>
      </c>
      <c r="C167" s="33" t="b">
        <f>COUNTIF(Table1[Restaurant Name], $B167)=C$1</f>
        <v>0</v>
      </c>
      <c r="D167" s="33" t="b">
        <f>COUNTIF(Table1[Restaurant Name], $B167)=D$1</f>
        <v>0</v>
      </c>
      <c r="E167" s="33" t="b">
        <f>COUNTIF(Table1[Restaurant Name], $B167)=E$1</f>
        <v>0</v>
      </c>
      <c r="F167" s="33" t="b">
        <f>COUNTIF(Table1[Restaurant Name], $B167)=F$1</f>
        <v>0</v>
      </c>
      <c r="G167" s="33" t="b">
        <f>COUNTIF(Table1[Restaurant Name], $B167)=G$1</f>
        <v>0</v>
      </c>
      <c r="H167" s="33" t="b">
        <f>COUNTIF(Table1[Restaurant Name], $B167)=H$1</f>
        <v>0</v>
      </c>
      <c r="I167" s="33" t="b">
        <f>COUNTIF(Table1[Restaurant Name], $B167)=I$1</f>
        <v>0</v>
      </c>
      <c r="J167" s="33" t="b">
        <f>COUNTIF(Table1[Restaurant Name], $B167)=J$1</f>
        <v>0</v>
      </c>
      <c r="Q167" s="33" t="e">
        <f t="array" ref="Q167">INDEX(Table1[Phone], MATCH(0, COUNTIF($Q$3:Q166,Table1[Phone]), 0))</f>
        <v>#N/A</v>
      </c>
      <c r="R167" s="33" t="b">
        <f>COUNTIF(Table1[Phone], $Q167)=R$1</f>
        <v>0</v>
      </c>
      <c r="S167" s="33" t="b">
        <f>COUNTIF(Table1[Phone], $Q167)=S$1</f>
        <v>0</v>
      </c>
      <c r="T167" s="33" t="b">
        <f>COUNTIF(Table1[Phone], $Q167)=T$1</f>
        <v>0</v>
      </c>
      <c r="U167" s="33" t="b">
        <f>COUNTIF(Table1[Phone], $Q167)=U$1</f>
        <v>0</v>
      </c>
      <c r="V167" s="33" t="b">
        <f>COUNTIF(Table1[Phone], $Q167)=V$1</f>
        <v>0</v>
      </c>
      <c r="W167" s="33" t="b">
        <f>COUNTIF(Table1[Phone], $Q167)=W$1</f>
        <v>0</v>
      </c>
      <c r="X167" s="33" t="b">
        <f>COUNTIF(Table1[Phone], $Q167)=X$1</f>
        <v>0</v>
      </c>
      <c r="Y167" s="33" t="b">
        <f>COUNTIF(Table1[Phone], $Q167)=Y$1</f>
        <v>0</v>
      </c>
    </row>
    <row r="168" spans="2:25" x14ac:dyDescent="0.25">
      <c r="B168" s="33" t="e">
        <f t="array" ref="B168">INDEX(Table1[Restaurant Name], MATCH(0, COUNTIF($B$3:B167,Table1[Restaurant Name]), 0))</f>
        <v>#N/A</v>
      </c>
      <c r="C168" s="33" t="b">
        <f>COUNTIF(Table1[Restaurant Name], $B168)=C$1</f>
        <v>0</v>
      </c>
      <c r="D168" s="33" t="b">
        <f>COUNTIF(Table1[Restaurant Name], $B168)=D$1</f>
        <v>0</v>
      </c>
      <c r="E168" s="33" t="b">
        <f>COUNTIF(Table1[Restaurant Name], $B168)=E$1</f>
        <v>0</v>
      </c>
      <c r="F168" s="33" t="b">
        <f>COUNTIF(Table1[Restaurant Name], $B168)=F$1</f>
        <v>0</v>
      </c>
      <c r="G168" s="33" t="b">
        <f>COUNTIF(Table1[Restaurant Name], $B168)=G$1</f>
        <v>0</v>
      </c>
      <c r="H168" s="33" t="b">
        <f>COUNTIF(Table1[Restaurant Name], $B168)=H$1</f>
        <v>0</v>
      </c>
      <c r="I168" s="33" t="b">
        <f>COUNTIF(Table1[Restaurant Name], $B168)=I$1</f>
        <v>0</v>
      </c>
      <c r="J168" s="33" t="b">
        <f>COUNTIF(Table1[Restaurant Name], $B168)=J$1</f>
        <v>0</v>
      </c>
      <c r="Q168" s="33" t="e">
        <f t="array" ref="Q168">INDEX(Table1[Phone], MATCH(0, COUNTIF($Q$3:Q167,Table1[Phone]), 0))</f>
        <v>#N/A</v>
      </c>
      <c r="R168" s="33" t="b">
        <f>COUNTIF(Table1[Phone], $Q168)=R$1</f>
        <v>0</v>
      </c>
      <c r="S168" s="33" t="b">
        <f>COUNTIF(Table1[Phone], $Q168)=S$1</f>
        <v>0</v>
      </c>
      <c r="T168" s="33" t="b">
        <f>COUNTIF(Table1[Phone], $Q168)=T$1</f>
        <v>0</v>
      </c>
      <c r="U168" s="33" t="b">
        <f>COUNTIF(Table1[Phone], $Q168)=U$1</f>
        <v>0</v>
      </c>
      <c r="V168" s="33" t="b">
        <f>COUNTIF(Table1[Phone], $Q168)=V$1</f>
        <v>0</v>
      </c>
      <c r="W168" s="33" t="b">
        <f>COUNTIF(Table1[Phone], $Q168)=W$1</f>
        <v>0</v>
      </c>
      <c r="X168" s="33" t="b">
        <f>COUNTIF(Table1[Phone], $Q168)=X$1</f>
        <v>0</v>
      </c>
      <c r="Y168" s="33" t="b">
        <f>COUNTIF(Table1[Phone], $Q168)=Y$1</f>
        <v>0</v>
      </c>
    </row>
    <row r="169" spans="2:25" x14ac:dyDescent="0.25">
      <c r="B169" s="33" t="e">
        <f t="array" ref="B169">INDEX(Table1[Restaurant Name], MATCH(0, COUNTIF($B$3:B168,Table1[Restaurant Name]), 0))</f>
        <v>#N/A</v>
      </c>
      <c r="C169" s="33" t="b">
        <f>COUNTIF(Table1[Restaurant Name], $B169)=C$1</f>
        <v>0</v>
      </c>
      <c r="D169" s="33" t="b">
        <f>COUNTIF(Table1[Restaurant Name], $B169)=D$1</f>
        <v>0</v>
      </c>
      <c r="E169" s="33" t="b">
        <f>COUNTIF(Table1[Restaurant Name], $B169)=E$1</f>
        <v>0</v>
      </c>
      <c r="F169" s="33" t="b">
        <f>COUNTIF(Table1[Restaurant Name], $B169)=F$1</f>
        <v>0</v>
      </c>
      <c r="G169" s="33" t="b">
        <f>COUNTIF(Table1[Restaurant Name], $B169)=G$1</f>
        <v>0</v>
      </c>
      <c r="H169" s="33" t="b">
        <f>COUNTIF(Table1[Restaurant Name], $B169)=H$1</f>
        <v>0</v>
      </c>
      <c r="I169" s="33" t="b">
        <f>COUNTIF(Table1[Restaurant Name], $B169)=I$1</f>
        <v>0</v>
      </c>
      <c r="J169" s="33" t="b">
        <f>COUNTIF(Table1[Restaurant Name], $B169)=J$1</f>
        <v>0</v>
      </c>
      <c r="Q169" s="33" t="e">
        <f t="array" ref="Q169">INDEX(Table1[Phone], MATCH(0, COUNTIF($Q$3:Q168,Table1[Phone]), 0))</f>
        <v>#N/A</v>
      </c>
      <c r="R169" s="33" t="b">
        <f>COUNTIF(Table1[Phone], $Q169)=R$1</f>
        <v>0</v>
      </c>
      <c r="S169" s="33" t="b">
        <f>COUNTIF(Table1[Phone], $Q169)=S$1</f>
        <v>0</v>
      </c>
      <c r="T169" s="33" t="b">
        <f>COUNTIF(Table1[Phone], $Q169)=T$1</f>
        <v>0</v>
      </c>
      <c r="U169" s="33" t="b">
        <f>COUNTIF(Table1[Phone], $Q169)=U$1</f>
        <v>0</v>
      </c>
      <c r="V169" s="33" t="b">
        <f>COUNTIF(Table1[Phone], $Q169)=V$1</f>
        <v>0</v>
      </c>
      <c r="W169" s="33" t="b">
        <f>COUNTIF(Table1[Phone], $Q169)=W$1</f>
        <v>0</v>
      </c>
      <c r="X169" s="33" t="b">
        <f>COUNTIF(Table1[Phone], $Q169)=X$1</f>
        <v>0</v>
      </c>
      <c r="Y169" s="33" t="b">
        <f>COUNTIF(Table1[Phone], $Q169)=Y$1</f>
        <v>0</v>
      </c>
    </row>
    <row r="170" spans="2:25" x14ac:dyDescent="0.25">
      <c r="B170" s="33" t="e">
        <f t="array" ref="B170">INDEX(Table1[Restaurant Name], MATCH(0, COUNTIF($B$3:B169,Table1[Restaurant Name]), 0))</f>
        <v>#N/A</v>
      </c>
      <c r="C170" s="33" t="b">
        <f>COUNTIF(Table1[Restaurant Name], $B170)=C$1</f>
        <v>0</v>
      </c>
      <c r="D170" s="33" t="b">
        <f>COUNTIF(Table1[Restaurant Name], $B170)=D$1</f>
        <v>0</v>
      </c>
      <c r="E170" s="33" t="b">
        <f>COUNTIF(Table1[Restaurant Name], $B170)=E$1</f>
        <v>0</v>
      </c>
      <c r="F170" s="33" t="b">
        <f>COUNTIF(Table1[Restaurant Name], $B170)=F$1</f>
        <v>0</v>
      </c>
      <c r="G170" s="33" t="b">
        <f>COUNTIF(Table1[Restaurant Name], $B170)=G$1</f>
        <v>0</v>
      </c>
      <c r="H170" s="33" t="b">
        <f>COUNTIF(Table1[Restaurant Name], $B170)=H$1</f>
        <v>0</v>
      </c>
      <c r="I170" s="33" t="b">
        <f>COUNTIF(Table1[Restaurant Name], $B170)=I$1</f>
        <v>0</v>
      </c>
      <c r="J170" s="33" t="b">
        <f>COUNTIF(Table1[Restaurant Name], $B170)=J$1</f>
        <v>0</v>
      </c>
      <c r="Q170" s="33" t="e">
        <f t="array" ref="Q170">INDEX(Table1[Phone], MATCH(0, COUNTIF($Q$3:Q169,Table1[Phone]), 0))</f>
        <v>#N/A</v>
      </c>
      <c r="R170" s="33" t="b">
        <f>COUNTIF(Table1[Phone], $Q170)=R$1</f>
        <v>0</v>
      </c>
      <c r="S170" s="33" t="b">
        <f>COUNTIF(Table1[Phone], $Q170)=S$1</f>
        <v>0</v>
      </c>
      <c r="T170" s="33" t="b">
        <f>COUNTIF(Table1[Phone], $Q170)=T$1</f>
        <v>0</v>
      </c>
      <c r="U170" s="33" t="b">
        <f>COUNTIF(Table1[Phone], $Q170)=U$1</f>
        <v>0</v>
      </c>
      <c r="V170" s="33" t="b">
        <f>COUNTIF(Table1[Phone], $Q170)=V$1</f>
        <v>0</v>
      </c>
      <c r="W170" s="33" t="b">
        <f>COUNTIF(Table1[Phone], $Q170)=W$1</f>
        <v>0</v>
      </c>
      <c r="X170" s="33" t="b">
        <f>COUNTIF(Table1[Phone], $Q170)=X$1</f>
        <v>0</v>
      </c>
      <c r="Y170" s="33" t="b">
        <f>COUNTIF(Table1[Phone], $Q170)=Y$1</f>
        <v>0</v>
      </c>
    </row>
    <row r="171" spans="2:25" x14ac:dyDescent="0.25">
      <c r="B171" s="33" t="e">
        <f t="array" ref="B171">INDEX(Table1[Restaurant Name], MATCH(0, COUNTIF($B$3:B170,Table1[Restaurant Name]), 0))</f>
        <v>#N/A</v>
      </c>
      <c r="C171" s="33" t="b">
        <f>COUNTIF(Table1[Restaurant Name], $B171)=C$1</f>
        <v>0</v>
      </c>
      <c r="D171" s="33" t="b">
        <f>COUNTIF(Table1[Restaurant Name], $B171)=D$1</f>
        <v>0</v>
      </c>
      <c r="E171" s="33" t="b">
        <f>COUNTIF(Table1[Restaurant Name], $B171)=E$1</f>
        <v>0</v>
      </c>
      <c r="F171" s="33" t="b">
        <f>COUNTIF(Table1[Restaurant Name], $B171)=F$1</f>
        <v>0</v>
      </c>
      <c r="G171" s="33" t="b">
        <f>COUNTIF(Table1[Restaurant Name], $B171)=G$1</f>
        <v>0</v>
      </c>
      <c r="H171" s="33" t="b">
        <f>COUNTIF(Table1[Restaurant Name], $B171)=H$1</f>
        <v>0</v>
      </c>
      <c r="I171" s="33" t="b">
        <f>COUNTIF(Table1[Restaurant Name], $B171)=I$1</f>
        <v>0</v>
      </c>
      <c r="J171" s="33" t="b">
        <f>COUNTIF(Table1[Restaurant Name], $B171)=J$1</f>
        <v>0</v>
      </c>
      <c r="Q171" s="33" t="e">
        <f t="array" ref="Q171">INDEX(Table1[Phone], MATCH(0, COUNTIF($Q$3:Q170,Table1[Phone]), 0))</f>
        <v>#N/A</v>
      </c>
      <c r="R171" s="33" t="b">
        <f>COUNTIF(Table1[Phone], $Q171)=R$1</f>
        <v>0</v>
      </c>
      <c r="S171" s="33" t="b">
        <f>COUNTIF(Table1[Phone], $Q171)=S$1</f>
        <v>0</v>
      </c>
      <c r="T171" s="33" t="b">
        <f>COUNTIF(Table1[Phone], $Q171)=T$1</f>
        <v>0</v>
      </c>
      <c r="U171" s="33" t="b">
        <f>COUNTIF(Table1[Phone], $Q171)=U$1</f>
        <v>0</v>
      </c>
      <c r="V171" s="33" t="b">
        <f>COUNTIF(Table1[Phone], $Q171)=V$1</f>
        <v>0</v>
      </c>
      <c r="W171" s="33" t="b">
        <f>COUNTIF(Table1[Phone], $Q171)=W$1</f>
        <v>0</v>
      </c>
      <c r="X171" s="33" t="b">
        <f>COUNTIF(Table1[Phone], $Q171)=X$1</f>
        <v>0</v>
      </c>
      <c r="Y171" s="33" t="b">
        <f>COUNTIF(Table1[Phone], $Q171)=Y$1</f>
        <v>0</v>
      </c>
    </row>
    <row r="172" spans="2:25" x14ac:dyDescent="0.25">
      <c r="B172" s="33" t="e">
        <f t="array" ref="B172">INDEX(Table1[Restaurant Name], MATCH(0, COUNTIF($B$3:B171,Table1[Restaurant Name]), 0))</f>
        <v>#N/A</v>
      </c>
      <c r="C172" s="33" t="b">
        <f>COUNTIF(Table1[Restaurant Name], $B172)=C$1</f>
        <v>0</v>
      </c>
      <c r="D172" s="33" t="b">
        <f>COUNTIF(Table1[Restaurant Name], $B172)=D$1</f>
        <v>0</v>
      </c>
      <c r="E172" s="33" t="b">
        <f>COUNTIF(Table1[Restaurant Name], $B172)=E$1</f>
        <v>0</v>
      </c>
      <c r="F172" s="33" t="b">
        <f>COUNTIF(Table1[Restaurant Name], $B172)=F$1</f>
        <v>0</v>
      </c>
      <c r="G172" s="33" t="b">
        <f>COUNTIF(Table1[Restaurant Name], $B172)=G$1</f>
        <v>0</v>
      </c>
      <c r="H172" s="33" t="b">
        <f>COUNTIF(Table1[Restaurant Name], $B172)=H$1</f>
        <v>0</v>
      </c>
      <c r="I172" s="33" t="b">
        <f>COUNTIF(Table1[Restaurant Name], $B172)=I$1</f>
        <v>0</v>
      </c>
      <c r="J172" s="33" t="b">
        <f>COUNTIF(Table1[Restaurant Name], $B172)=J$1</f>
        <v>0</v>
      </c>
      <c r="Q172" s="33" t="e">
        <f t="array" ref="Q172">INDEX(Table1[Phone], MATCH(0, COUNTIF($Q$3:Q171,Table1[Phone]), 0))</f>
        <v>#N/A</v>
      </c>
      <c r="R172" s="33" t="b">
        <f>COUNTIF(Table1[Phone], $Q172)=R$1</f>
        <v>0</v>
      </c>
      <c r="S172" s="33" t="b">
        <f>COUNTIF(Table1[Phone], $Q172)=S$1</f>
        <v>0</v>
      </c>
      <c r="T172" s="33" t="b">
        <f>COUNTIF(Table1[Phone], $Q172)=T$1</f>
        <v>0</v>
      </c>
      <c r="U172" s="33" t="b">
        <f>COUNTIF(Table1[Phone], $Q172)=U$1</f>
        <v>0</v>
      </c>
      <c r="V172" s="33" t="b">
        <f>COUNTIF(Table1[Phone], $Q172)=V$1</f>
        <v>0</v>
      </c>
      <c r="W172" s="33" t="b">
        <f>COUNTIF(Table1[Phone], $Q172)=W$1</f>
        <v>0</v>
      </c>
      <c r="X172" s="33" t="b">
        <f>COUNTIF(Table1[Phone], $Q172)=X$1</f>
        <v>0</v>
      </c>
      <c r="Y172" s="33" t="b">
        <f>COUNTIF(Table1[Phone], $Q172)=Y$1</f>
        <v>0</v>
      </c>
    </row>
    <row r="173" spans="2:25" x14ac:dyDescent="0.25">
      <c r="B173" s="33" t="e">
        <f t="array" ref="B173">INDEX(Table1[Restaurant Name], MATCH(0, COUNTIF($B$3:B172,Table1[Restaurant Name]), 0))</f>
        <v>#N/A</v>
      </c>
      <c r="C173" s="33" t="b">
        <f>COUNTIF(Table1[Restaurant Name], $B173)=C$1</f>
        <v>0</v>
      </c>
      <c r="D173" s="33" t="b">
        <f>COUNTIF(Table1[Restaurant Name], $B173)=D$1</f>
        <v>0</v>
      </c>
      <c r="E173" s="33" t="b">
        <f>COUNTIF(Table1[Restaurant Name], $B173)=E$1</f>
        <v>0</v>
      </c>
      <c r="F173" s="33" t="b">
        <f>COUNTIF(Table1[Restaurant Name], $B173)=F$1</f>
        <v>0</v>
      </c>
      <c r="G173" s="33" t="b">
        <f>COUNTIF(Table1[Restaurant Name], $B173)=G$1</f>
        <v>0</v>
      </c>
      <c r="H173" s="33" t="b">
        <f>COUNTIF(Table1[Restaurant Name], $B173)=H$1</f>
        <v>0</v>
      </c>
      <c r="I173" s="33" t="b">
        <f>COUNTIF(Table1[Restaurant Name], $B173)=I$1</f>
        <v>0</v>
      </c>
      <c r="J173" s="33" t="b">
        <f>COUNTIF(Table1[Restaurant Name], $B173)=J$1</f>
        <v>0</v>
      </c>
      <c r="Q173" s="33" t="e">
        <f t="array" ref="Q173">INDEX(Table1[Phone], MATCH(0, COUNTIF($Q$3:Q172,Table1[Phone]), 0))</f>
        <v>#N/A</v>
      </c>
      <c r="R173" s="33" t="b">
        <f>COUNTIF(Table1[Phone], $Q173)=R$1</f>
        <v>0</v>
      </c>
      <c r="S173" s="33" t="b">
        <f>COUNTIF(Table1[Phone], $Q173)=S$1</f>
        <v>0</v>
      </c>
      <c r="T173" s="33" t="b">
        <f>COUNTIF(Table1[Phone], $Q173)=T$1</f>
        <v>0</v>
      </c>
      <c r="U173" s="33" t="b">
        <f>COUNTIF(Table1[Phone], $Q173)=U$1</f>
        <v>0</v>
      </c>
      <c r="V173" s="33" t="b">
        <f>COUNTIF(Table1[Phone], $Q173)=V$1</f>
        <v>0</v>
      </c>
      <c r="W173" s="33" t="b">
        <f>COUNTIF(Table1[Phone], $Q173)=W$1</f>
        <v>0</v>
      </c>
      <c r="X173" s="33" t="b">
        <f>COUNTIF(Table1[Phone], $Q173)=X$1</f>
        <v>0</v>
      </c>
      <c r="Y173" s="33" t="b">
        <f>COUNTIF(Table1[Phone], $Q173)=Y$1</f>
        <v>0</v>
      </c>
    </row>
    <row r="174" spans="2:25" x14ac:dyDescent="0.25">
      <c r="B174" s="33" t="e">
        <f t="array" ref="B174">INDEX(Table1[Restaurant Name], MATCH(0, COUNTIF($B$3:B173,Table1[Restaurant Name]), 0))</f>
        <v>#N/A</v>
      </c>
      <c r="C174" s="33" t="b">
        <f>COUNTIF(Table1[Restaurant Name], $B174)=C$1</f>
        <v>0</v>
      </c>
      <c r="D174" s="33" t="b">
        <f>COUNTIF(Table1[Restaurant Name], $B174)=D$1</f>
        <v>0</v>
      </c>
      <c r="E174" s="33" t="b">
        <f>COUNTIF(Table1[Restaurant Name], $B174)=E$1</f>
        <v>0</v>
      </c>
      <c r="F174" s="33" t="b">
        <f>COUNTIF(Table1[Restaurant Name], $B174)=F$1</f>
        <v>0</v>
      </c>
      <c r="G174" s="33" t="b">
        <f>COUNTIF(Table1[Restaurant Name], $B174)=G$1</f>
        <v>0</v>
      </c>
      <c r="H174" s="33" t="b">
        <f>COUNTIF(Table1[Restaurant Name], $B174)=H$1</f>
        <v>0</v>
      </c>
      <c r="I174" s="33" t="b">
        <f>COUNTIF(Table1[Restaurant Name], $B174)=I$1</f>
        <v>0</v>
      </c>
      <c r="J174" s="33" t="b">
        <f>COUNTIF(Table1[Restaurant Name], $B174)=J$1</f>
        <v>0</v>
      </c>
      <c r="Q174" s="33" t="e">
        <f t="array" ref="Q174">INDEX(Table1[Phone], MATCH(0, COUNTIF($Q$3:Q173,Table1[Phone]), 0))</f>
        <v>#N/A</v>
      </c>
      <c r="R174" s="33" t="b">
        <f>COUNTIF(Table1[Phone], $Q174)=R$1</f>
        <v>0</v>
      </c>
      <c r="S174" s="33" t="b">
        <f>COUNTIF(Table1[Phone], $Q174)=S$1</f>
        <v>0</v>
      </c>
      <c r="T174" s="33" t="b">
        <f>COUNTIF(Table1[Phone], $Q174)=T$1</f>
        <v>0</v>
      </c>
      <c r="U174" s="33" t="b">
        <f>COUNTIF(Table1[Phone], $Q174)=U$1</f>
        <v>0</v>
      </c>
      <c r="V174" s="33" t="b">
        <f>COUNTIF(Table1[Phone], $Q174)=V$1</f>
        <v>0</v>
      </c>
      <c r="W174" s="33" t="b">
        <f>COUNTIF(Table1[Phone], $Q174)=W$1</f>
        <v>0</v>
      </c>
      <c r="X174" s="33" t="b">
        <f>COUNTIF(Table1[Phone], $Q174)=X$1</f>
        <v>0</v>
      </c>
      <c r="Y174" s="33" t="b">
        <f>COUNTIF(Table1[Phone], $Q174)=Y$1</f>
        <v>0</v>
      </c>
    </row>
    <row r="175" spans="2:25" x14ac:dyDescent="0.25">
      <c r="B175" s="33" t="e">
        <f t="array" ref="B175">INDEX(Table1[Restaurant Name], MATCH(0, COUNTIF($B$3:B174,Table1[Restaurant Name]), 0))</f>
        <v>#N/A</v>
      </c>
      <c r="C175" s="33" t="b">
        <f>COUNTIF(Table1[Restaurant Name], $B175)=C$1</f>
        <v>0</v>
      </c>
      <c r="D175" s="33" t="b">
        <f>COUNTIF(Table1[Restaurant Name], $B175)=D$1</f>
        <v>0</v>
      </c>
      <c r="E175" s="33" t="b">
        <f>COUNTIF(Table1[Restaurant Name], $B175)=E$1</f>
        <v>0</v>
      </c>
      <c r="F175" s="33" t="b">
        <f>COUNTIF(Table1[Restaurant Name], $B175)=F$1</f>
        <v>0</v>
      </c>
      <c r="G175" s="33" t="b">
        <f>COUNTIF(Table1[Restaurant Name], $B175)=G$1</f>
        <v>0</v>
      </c>
      <c r="H175" s="33" t="b">
        <f>COUNTIF(Table1[Restaurant Name], $B175)=H$1</f>
        <v>0</v>
      </c>
      <c r="I175" s="33" t="b">
        <f>COUNTIF(Table1[Restaurant Name], $B175)=I$1</f>
        <v>0</v>
      </c>
      <c r="J175" s="33" t="b">
        <f>COUNTIF(Table1[Restaurant Name], $B175)=J$1</f>
        <v>0</v>
      </c>
      <c r="Q175" s="33" t="e">
        <f t="array" ref="Q175">INDEX(Table1[Phone], MATCH(0, COUNTIF($Q$3:Q174,Table1[Phone]), 0))</f>
        <v>#N/A</v>
      </c>
      <c r="R175" s="33" t="b">
        <f>COUNTIF(Table1[Phone], $Q175)=R$1</f>
        <v>0</v>
      </c>
      <c r="S175" s="33" t="b">
        <f>COUNTIF(Table1[Phone], $Q175)=S$1</f>
        <v>0</v>
      </c>
      <c r="T175" s="33" t="b">
        <f>COUNTIF(Table1[Phone], $Q175)=T$1</f>
        <v>0</v>
      </c>
      <c r="U175" s="33" t="b">
        <f>COUNTIF(Table1[Phone], $Q175)=U$1</f>
        <v>0</v>
      </c>
      <c r="V175" s="33" t="b">
        <f>COUNTIF(Table1[Phone], $Q175)=V$1</f>
        <v>0</v>
      </c>
      <c r="W175" s="33" t="b">
        <f>COUNTIF(Table1[Phone], $Q175)=W$1</f>
        <v>0</v>
      </c>
      <c r="X175" s="33" t="b">
        <f>COUNTIF(Table1[Phone], $Q175)=X$1</f>
        <v>0</v>
      </c>
      <c r="Y175" s="33" t="b">
        <f>COUNTIF(Table1[Phone], $Q175)=Y$1</f>
        <v>0</v>
      </c>
    </row>
    <row r="176" spans="2:25" x14ac:dyDescent="0.25">
      <c r="B176" s="33" t="e">
        <f t="array" ref="B176">INDEX(Table1[Restaurant Name], MATCH(0, COUNTIF($B$3:B175,Table1[Restaurant Name]), 0))</f>
        <v>#N/A</v>
      </c>
      <c r="C176" s="33" t="b">
        <f>COUNTIF(Table1[Restaurant Name], $B176)=C$1</f>
        <v>0</v>
      </c>
      <c r="D176" s="33" t="b">
        <f>COUNTIF(Table1[Restaurant Name], $B176)=D$1</f>
        <v>0</v>
      </c>
      <c r="E176" s="33" t="b">
        <f>COUNTIF(Table1[Restaurant Name], $B176)=E$1</f>
        <v>0</v>
      </c>
      <c r="F176" s="33" t="b">
        <f>COUNTIF(Table1[Restaurant Name], $B176)=F$1</f>
        <v>0</v>
      </c>
      <c r="G176" s="33" t="b">
        <f>COUNTIF(Table1[Restaurant Name], $B176)=G$1</f>
        <v>0</v>
      </c>
      <c r="H176" s="33" t="b">
        <f>COUNTIF(Table1[Restaurant Name], $B176)=H$1</f>
        <v>0</v>
      </c>
      <c r="I176" s="33" t="b">
        <f>COUNTIF(Table1[Restaurant Name], $B176)=I$1</f>
        <v>0</v>
      </c>
      <c r="J176" s="33" t="b">
        <f>COUNTIF(Table1[Restaurant Name], $B176)=J$1</f>
        <v>0</v>
      </c>
      <c r="Q176" s="33" t="e">
        <f t="array" ref="Q176">INDEX(Table1[Phone], MATCH(0, COUNTIF($Q$3:Q175,Table1[Phone]), 0))</f>
        <v>#N/A</v>
      </c>
      <c r="R176" s="33" t="b">
        <f>COUNTIF(Table1[Phone], $Q176)=R$1</f>
        <v>0</v>
      </c>
      <c r="S176" s="33" t="b">
        <f>COUNTIF(Table1[Phone], $Q176)=S$1</f>
        <v>0</v>
      </c>
      <c r="T176" s="33" t="b">
        <f>COUNTIF(Table1[Phone], $Q176)=T$1</f>
        <v>0</v>
      </c>
      <c r="U176" s="33" t="b">
        <f>COUNTIF(Table1[Phone], $Q176)=U$1</f>
        <v>0</v>
      </c>
      <c r="V176" s="33" t="b">
        <f>COUNTIF(Table1[Phone], $Q176)=V$1</f>
        <v>0</v>
      </c>
      <c r="W176" s="33" t="b">
        <f>COUNTIF(Table1[Phone], $Q176)=W$1</f>
        <v>0</v>
      </c>
      <c r="X176" s="33" t="b">
        <f>COUNTIF(Table1[Phone], $Q176)=X$1</f>
        <v>0</v>
      </c>
      <c r="Y176" s="33" t="b">
        <f>COUNTIF(Table1[Phone], $Q176)=Y$1</f>
        <v>0</v>
      </c>
    </row>
    <row r="177" spans="2:25" x14ac:dyDescent="0.25">
      <c r="B177" s="33" t="e">
        <f t="array" ref="B177">INDEX(Table1[Restaurant Name], MATCH(0, COUNTIF($B$3:B176,Table1[Restaurant Name]), 0))</f>
        <v>#N/A</v>
      </c>
      <c r="C177" s="33" t="b">
        <f>COUNTIF(Table1[Restaurant Name], $B177)=C$1</f>
        <v>0</v>
      </c>
      <c r="D177" s="33" t="b">
        <f>COUNTIF(Table1[Restaurant Name], $B177)=D$1</f>
        <v>0</v>
      </c>
      <c r="E177" s="33" t="b">
        <f>COUNTIF(Table1[Restaurant Name], $B177)=E$1</f>
        <v>0</v>
      </c>
      <c r="F177" s="33" t="b">
        <f>COUNTIF(Table1[Restaurant Name], $B177)=F$1</f>
        <v>0</v>
      </c>
      <c r="G177" s="33" t="b">
        <f>COUNTIF(Table1[Restaurant Name], $B177)=G$1</f>
        <v>0</v>
      </c>
      <c r="H177" s="33" t="b">
        <f>COUNTIF(Table1[Restaurant Name], $B177)=H$1</f>
        <v>0</v>
      </c>
      <c r="I177" s="33" t="b">
        <f>COUNTIF(Table1[Restaurant Name], $B177)=I$1</f>
        <v>0</v>
      </c>
      <c r="J177" s="33" t="b">
        <f>COUNTIF(Table1[Restaurant Name], $B177)=J$1</f>
        <v>0</v>
      </c>
      <c r="Q177" s="33" t="e">
        <f t="array" ref="Q177">INDEX(Table1[Phone], MATCH(0, COUNTIF($Q$3:Q176,Table1[Phone]), 0))</f>
        <v>#N/A</v>
      </c>
      <c r="R177" s="33" t="b">
        <f>COUNTIF(Table1[Phone], $Q177)=R$1</f>
        <v>0</v>
      </c>
      <c r="S177" s="33" t="b">
        <f>COUNTIF(Table1[Phone], $Q177)=S$1</f>
        <v>0</v>
      </c>
      <c r="T177" s="33" t="b">
        <f>COUNTIF(Table1[Phone], $Q177)=T$1</f>
        <v>0</v>
      </c>
      <c r="U177" s="33" t="b">
        <f>COUNTIF(Table1[Phone], $Q177)=U$1</f>
        <v>0</v>
      </c>
      <c r="V177" s="33" t="b">
        <f>COUNTIF(Table1[Phone], $Q177)=V$1</f>
        <v>0</v>
      </c>
      <c r="W177" s="33" t="b">
        <f>COUNTIF(Table1[Phone], $Q177)=W$1</f>
        <v>0</v>
      </c>
      <c r="X177" s="33" t="b">
        <f>COUNTIF(Table1[Phone], $Q177)=X$1</f>
        <v>0</v>
      </c>
      <c r="Y177" s="33" t="b">
        <f>COUNTIF(Table1[Phone], $Q177)=Y$1</f>
        <v>0</v>
      </c>
    </row>
    <row r="178" spans="2:25" x14ac:dyDescent="0.25">
      <c r="B178" s="33" t="e">
        <f t="array" ref="B178">INDEX(Table1[Restaurant Name], MATCH(0, COUNTIF($B$3:B177,Table1[Restaurant Name]), 0))</f>
        <v>#N/A</v>
      </c>
      <c r="C178" s="33" t="b">
        <f>COUNTIF(Table1[Restaurant Name], $B178)=C$1</f>
        <v>0</v>
      </c>
      <c r="D178" s="33" t="b">
        <f>COUNTIF(Table1[Restaurant Name], $B178)=D$1</f>
        <v>0</v>
      </c>
      <c r="E178" s="33" t="b">
        <f>COUNTIF(Table1[Restaurant Name], $B178)=E$1</f>
        <v>0</v>
      </c>
      <c r="F178" s="33" t="b">
        <f>COUNTIF(Table1[Restaurant Name], $B178)=F$1</f>
        <v>0</v>
      </c>
      <c r="G178" s="33" t="b">
        <f>COUNTIF(Table1[Restaurant Name], $B178)=G$1</f>
        <v>0</v>
      </c>
      <c r="H178" s="33" t="b">
        <f>COUNTIF(Table1[Restaurant Name], $B178)=H$1</f>
        <v>0</v>
      </c>
      <c r="I178" s="33" t="b">
        <f>COUNTIF(Table1[Restaurant Name], $B178)=I$1</f>
        <v>0</v>
      </c>
      <c r="J178" s="33" t="b">
        <f>COUNTIF(Table1[Restaurant Name], $B178)=J$1</f>
        <v>0</v>
      </c>
      <c r="Q178" s="33" t="e">
        <f t="array" ref="Q178">INDEX(Table1[Phone], MATCH(0, COUNTIF($Q$3:Q177,Table1[Phone]), 0))</f>
        <v>#N/A</v>
      </c>
      <c r="R178" s="33" t="b">
        <f>COUNTIF(Table1[Phone], $Q178)=R$1</f>
        <v>0</v>
      </c>
      <c r="S178" s="33" t="b">
        <f>COUNTIF(Table1[Phone], $Q178)=S$1</f>
        <v>0</v>
      </c>
      <c r="T178" s="33" t="b">
        <f>COUNTIF(Table1[Phone], $Q178)=T$1</f>
        <v>0</v>
      </c>
      <c r="U178" s="33" t="b">
        <f>COUNTIF(Table1[Phone], $Q178)=U$1</f>
        <v>0</v>
      </c>
      <c r="V178" s="33" t="b">
        <f>COUNTIF(Table1[Phone], $Q178)=V$1</f>
        <v>0</v>
      </c>
      <c r="W178" s="33" t="b">
        <f>COUNTIF(Table1[Phone], $Q178)=W$1</f>
        <v>0</v>
      </c>
      <c r="X178" s="33" t="b">
        <f>COUNTIF(Table1[Phone], $Q178)=X$1</f>
        <v>0</v>
      </c>
      <c r="Y178" s="33" t="b">
        <f>COUNTIF(Table1[Phone], $Q178)=Y$1</f>
        <v>0</v>
      </c>
    </row>
    <row r="179" spans="2:25" x14ac:dyDescent="0.25">
      <c r="B179" s="33" t="e">
        <f t="array" ref="B179">INDEX(Table1[Restaurant Name], MATCH(0, COUNTIF($B$3:B178,Table1[Restaurant Name]), 0))</f>
        <v>#N/A</v>
      </c>
      <c r="C179" s="33" t="b">
        <f>COUNTIF(Table1[Restaurant Name], $B179)=C$1</f>
        <v>0</v>
      </c>
      <c r="D179" s="33" t="b">
        <f>COUNTIF(Table1[Restaurant Name], $B179)=D$1</f>
        <v>0</v>
      </c>
      <c r="E179" s="33" t="b">
        <f>COUNTIF(Table1[Restaurant Name], $B179)=E$1</f>
        <v>0</v>
      </c>
      <c r="F179" s="33" t="b">
        <f>COUNTIF(Table1[Restaurant Name], $B179)=F$1</f>
        <v>0</v>
      </c>
      <c r="G179" s="33" t="b">
        <f>COUNTIF(Table1[Restaurant Name], $B179)=G$1</f>
        <v>0</v>
      </c>
      <c r="H179" s="33" t="b">
        <f>COUNTIF(Table1[Restaurant Name], $B179)=H$1</f>
        <v>0</v>
      </c>
      <c r="I179" s="33" t="b">
        <f>COUNTIF(Table1[Restaurant Name], $B179)=I$1</f>
        <v>0</v>
      </c>
      <c r="J179" s="33" t="b">
        <f>COUNTIF(Table1[Restaurant Name], $B179)=J$1</f>
        <v>0</v>
      </c>
      <c r="Q179" s="33" t="e">
        <f t="array" ref="Q179">INDEX(Table1[Phone], MATCH(0, COUNTIF($Q$3:Q178,Table1[Phone]), 0))</f>
        <v>#N/A</v>
      </c>
      <c r="R179" s="33" t="b">
        <f>COUNTIF(Table1[Phone], $Q179)=R$1</f>
        <v>0</v>
      </c>
      <c r="S179" s="33" t="b">
        <f>COUNTIF(Table1[Phone], $Q179)=S$1</f>
        <v>0</v>
      </c>
      <c r="T179" s="33" t="b">
        <f>COUNTIF(Table1[Phone], $Q179)=T$1</f>
        <v>0</v>
      </c>
      <c r="U179" s="33" t="b">
        <f>COUNTIF(Table1[Phone], $Q179)=U$1</f>
        <v>0</v>
      </c>
      <c r="V179" s="33" t="b">
        <f>COUNTIF(Table1[Phone], $Q179)=V$1</f>
        <v>0</v>
      </c>
      <c r="W179" s="33" t="b">
        <f>COUNTIF(Table1[Phone], $Q179)=W$1</f>
        <v>0</v>
      </c>
      <c r="X179" s="33" t="b">
        <f>COUNTIF(Table1[Phone], $Q179)=X$1</f>
        <v>0</v>
      </c>
      <c r="Y179" s="33" t="b">
        <f>COUNTIF(Table1[Phone], $Q179)=Y$1</f>
        <v>0</v>
      </c>
    </row>
    <row r="180" spans="2:25" x14ac:dyDescent="0.25">
      <c r="B180" s="33" t="e">
        <f t="array" ref="B180">INDEX(Table1[Restaurant Name], MATCH(0, COUNTIF($B$3:B179,Table1[Restaurant Name]), 0))</f>
        <v>#N/A</v>
      </c>
      <c r="C180" s="33" t="b">
        <f>COUNTIF(Table1[Restaurant Name], $B180)=C$1</f>
        <v>0</v>
      </c>
      <c r="D180" s="33" t="b">
        <f>COUNTIF(Table1[Restaurant Name], $B180)=D$1</f>
        <v>0</v>
      </c>
      <c r="E180" s="33" t="b">
        <f>COUNTIF(Table1[Restaurant Name], $B180)=E$1</f>
        <v>0</v>
      </c>
      <c r="F180" s="33" t="b">
        <f>COUNTIF(Table1[Restaurant Name], $B180)=F$1</f>
        <v>0</v>
      </c>
      <c r="G180" s="33" t="b">
        <f>COUNTIF(Table1[Restaurant Name], $B180)=G$1</f>
        <v>0</v>
      </c>
      <c r="H180" s="33" t="b">
        <f>COUNTIF(Table1[Restaurant Name], $B180)=H$1</f>
        <v>0</v>
      </c>
      <c r="I180" s="33" t="b">
        <f>COUNTIF(Table1[Restaurant Name], $B180)=I$1</f>
        <v>0</v>
      </c>
      <c r="J180" s="33" t="b">
        <f>COUNTIF(Table1[Restaurant Name], $B180)=J$1</f>
        <v>0</v>
      </c>
      <c r="Q180" s="33" t="e">
        <f t="array" ref="Q180">INDEX(Table1[Phone], MATCH(0, COUNTIF($Q$3:Q179,Table1[Phone]), 0))</f>
        <v>#N/A</v>
      </c>
      <c r="R180" s="33" t="b">
        <f>COUNTIF(Table1[Phone], $Q180)=R$1</f>
        <v>0</v>
      </c>
      <c r="S180" s="33" t="b">
        <f>COUNTIF(Table1[Phone], $Q180)=S$1</f>
        <v>0</v>
      </c>
      <c r="T180" s="33" t="b">
        <f>COUNTIF(Table1[Phone], $Q180)=T$1</f>
        <v>0</v>
      </c>
      <c r="U180" s="33" t="b">
        <f>COUNTIF(Table1[Phone], $Q180)=U$1</f>
        <v>0</v>
      </c>
      <c r="V180" s="33" t="b">
        <f>COUNTIF(Table1[Phone], $Q180)=V$1</f>
        <v>0</v>
      </c>
      <c r="W180" s="33" t="b">
        <f>COUNTIF(Table1[Phone], $Q180)=W$1</f>
        <v>0</v>
      </c>
      <c r="X180" s="33" t="b">
        <f>COUNTIF(Table1[Phone], $Q180)=X$1</f>
        <v>0</v>
      </c>
      <c r="Y180" s="33" t="b">
        <f>COUNTIF(Table1[Phone], $Q180)=Y$1</f>
        <v>0</v>
      </c>
    </row>
    <row r="181" spans="2:25" x14ac:dyDescent="0.25">
      <c r="B181" s="33" t="e">
        <f t="array" ref="B181">INDEX(Table1[Restaurant Name], MATCH(0, COUNTIF($B$3:B180,Table1[Restaurant Name]), 0))</f>
        <v>#N/A</v>
      </c>
      <c r="C181" s="33" t="b">
        <f>COUNTIF(Table1[Restaurant Name], $B181)=C$1</f>
        <v>0</v>
      </c>
      <c r="D181" s="33" t="b">
        <f>COUNTIF(Table1[Restaurant Name], $B181)=D$1</f>
        <v>0</v>
      </c>
      <c r="E181" s="33" t="b">
        <f>COUNTIF(Table1[Restaurant Name], $B181)=E$1</f>
        <v>0</v>
      </c>
      <c r="F181" s="33" t="b">
        <f>COUNTIF(Table1[Restaurant Name], $B181)=F$1</f>
        <v>0</v>
      </c>
      <c r="G181" s="33" t="b">
        <f>COUNTIF(Table1[Restaurant Name], $B181)=G$1</f>
        <v>0</v>
      </c>
      <c r="H181" s="33" t="b">
        <f>COUNTIF(Table1[Restaurant Name], $B181)=H$1</f>
        <v>0</v>
      </c>
      <c r="I181" s="33" t="b">
        <f>COUNTIF(Table1[Restaurant Name], $B181)=I$1</f>
        <v>0</v>
      </c>
      <c r="J181" s="33" t="b">
        <f>COUNTIF(Table1[Restaurant Name], $B181)=J$1</f>
        <v>0</v>
      </c>
      <c r="Q181" s="33" t="e">
        <f t="array" ref="Q181">INDEX(Table1[Phone], MATCH(0, COUNTIF($Q$3:Q180,Table1[Phone]), 0))</f>
        <v>#N/A</v>
      </c>
      <c r="R181" s="33" t="b">
        <f>COUNTIF(Table1[Phone], $Q181)=R$1</f>
        <v>0</v>
      </c>
      <c r="S181" s="33" t="b">
        <f>COUNTIF(Table1[Phone], $Q181)=S$1</f>
        <v>0</v>
      </c>
      <c r="T181" s="33" t="b">
        <f>COUNTIF(Table1[Phone], $Q181)=T$1</f>
        <v>0</v>
      </c>
      <c r="U181" s="33" t="b">
        <f>COUNTIF(Table1[Phone], $Q181)=U$1</f>
        <v>0</v>
      </c>
      <c r="V181" s="33" t="b">
        <f>COUNTIF(Table1[Phone], $Q181)=V$1</f>
        <v>0</v>
      </c>
      <c r="W181" s="33" t="b">
        <f>COUNTIF(Table1[Phone], $Q181)=W$1</f>
        <v>0</v>
      </c>
      <c r="X181" s="33" t="b">
        <f>COUNTIF(Table1[Phone], $Q181)=X$1</f>
        <v>0</v>
      </c>
      <c r="Y181" s="33" t="b">
        <f>COUNTIF(Table1[Phone], $Q181)=Y$1</f>
        <v>0</v>
      </c>
    </row>
    <row r="182" spans="2:25" x14ac:dyDescent="0.25">
      <c r="B182" s="33" t="e">
        <f t="array" ref="B182">INDEX(Table1[Restaurant Name], MATCH(0, COUNTIF($B$3:B181,Table1[Restaurant Name]), 0))</f>
        <v>#N/A</v>
      </c>
      <c r="C182" s="33" t="b">
        <f>COUNTIF(Table1[Restaurant Name], $B182)=C$1</f>
        <v>0</v>
      </c>
      <c r="D182" s="33" t="b">
        <f>COUNTIF(Table1[Restaurant Name], $B182)=D$1</f>
        <v>0</v>
      </c>
      <c r="E182" s="33" t="b">
        <f>COUNTIF(Table1[Restaurant Name], $B182)=E$1</f>
        <v>0</v>
      </c>
      <c r="F182" s="33" t="b">
        <f>COUNTIF(Table1[Restaurant Name], $B182)=F$1</f>
        <v>0</v>
      </c>
      <c r="G182" s="33" t="b">
        <f>COUNTIF(Table1[Restaurant Name], $B182)=G$1</f>
        <v>0</v>
      </c>
      <c r="H182" s="33" t="b">
        <f>COUNTIF(Table1[Restaurant Name], $B182)=H$1</f>
        <v>0</v>
      </c>
      <c r="I182" s="33" t="b">
        <f>COUNTIF(Table1[Restaurant Name], $B182)=I$1</f>
        <v>0</v>
      </c>
      <c r="J182" s="33" t="b">
        <f>COUNTIF(Table1[Restaurant Name], $B182)=J$1</f>
        <v>0</v>
      </c>
      <c r="Q182" s="33" t="e">
        <f t="array" ref="Q182">INDEX(Table1[Phone], MATCH(0, COUNTIF($Q$3:Q181,Table1[Phone]), 0))</f>
        <v>#N/A</v>
      </c>
      <c r="R182" s="33" t="b">
        <f>COUNTIF(Table1[Phone], $Q182)=R$1</f>
        <v>0</v>
      </c>
      <c r="S182" s="33" t="b">
        <f>COUNTIF(Table1[Phone], $Q182)=S$1</f>
        <v>0</v>
      </c>
      <c r="T182" s="33" t="b">
        <f>COUNTIF(Table1[Phone], $Q182)=T$1</f>
        <v>0</v>
      </c>
      <c r="U182" s="33" t="b">
        <f>COUNTIF(Table1[Phone], $Q182)=U$1</f>
        <v>0</v>
      </c>
      <c r="V182" s="33" t="b">
        <f>COUNTIF(Table1[Phone], $Q182)=V$1</f>
        <v>0</v>
      </c>
      <c r="W182" s="33" t="b">
        <f>COUNTIF(Table1[Phone], $Q182)=W$1</f>
        <v>0</v>
      </c>
      <c r="X182" s="33" t="b">
        <f>COUNTIF(Table1[Phone], $Q182)=X$1</f>
        <v>0</v>
      </c>
      <c r="Y182" s="33" t="b">
        <f>COUNTIF(Table1[Phone], $Q182)=Y$1</f>
        <v>0</v>
      </c>
    </row>
    <row r="183" spans="2:25" x14ac:dyDescent="0.25">
      <c r="B183" s="33" t="e">
        <f t="array" ref="B183">INDEX(Table1[Restaurant Name], MATCH(0, COUNTIF($B$3:B182,Table1[Restaurant Name]), 0))</f>
        <v>#N/A</v>
      </c>
      <c r="C183" s="33" t="b">
        <f>COUNTIF(Table1[Restaurant Name], $B183)=C$1</f>
        <v>0</v>
      </c>
      <c r="D183" s="33" t="b">
        <f>COUNTIF(Table1[Restaurant Name], $B183)=D$1</f>
        <v>0</v>
      </c>
      <c r="E183" s="33" t="b">
        <f>COUNTIF(Table1[Restaurant Name], $B183)=E$1</f>
        <v>0</v>
      </c>
      <c r="F183" s="33" t="b">
        <f>COUNTIF(Table1[Restaurant Name], $B183)=F$1</f>
        <v>0</v>
      </c>
      <c r="G183" s="33" t="b">
        <f>COUNTIF(Table1[Restaurant Name], $B183)=G$1</f>
        <v>0</v>
      </c>
      <c r="H183" s="33" t="b">
        <f>COUNTIF(Table1[Restaurant Name], $B183)=H$1</f>
        <v>0</v>
      </c>
      <c r="I183" s="33" t="b">
        <f>COUNTIF(Table1[Restaurant Name], $B183)=I$1</f>
        <v>0</v>
      </c>
      <c r="J183" s="33" t="b">
        <f>COUNTIF(Table1[Restaurant Name], $B183)=J$1</f>
        <v>0</v>
      </c>
      <c r="Q183" s="33" t="e">
        <f t="array" ref="Q183">INDEX(Table1[Phone], MATCH(0, COUNTIF($Q$3:Q182,Table1[Phone]), 0))</f>
        <v>#N/A</v>
      </c>
      <c r="R183" s="33" t="b">
        <f>COUNTIF(Table1[Phone], $Q183)=R$1</f>
        <v>0</v>
      </c>
      <c r="S183" s="33" t="b">
        <f>COUNTIF(Table1[Phone], $Q183)=S$1</f>
        <v>0</v>
      </c>
      <c r="T183" s="33" t="b">
        <f>COUNTIF(Table1[Phone], $Q183)=T$1</f>
        <v>0</v>
      </c>
      <c r="U183" s="33" t="b">
        <f>COUNTIF(Table1[Phone], $Q183)=U$1</f>
        <v>0</v>
      </c>
      <c r="V183" s="33" t="b">
        <f>COUNTIF(Table1[Phone], $Q183)=V$1</f>
        <v>0</v>
      </c>
      <c r="W183" s="33" t="b">
        <f>COUNTIF(Table1[Phone], $Q183)=W$1</f>
        <v>0</v>
      </c>
      <c r="X183" s="33" t="b">
        <f>COUNTIF(Table1[Phone], $Q183)=X$1</f>
        <v>0</v>
      </c>
      <c r="Y183" s="33" t="b">
        <f>COUNTIF(Table1[Phone], $Q183)=Y$1</f>
        <v>0</v>
      </c>
    </row>
    <row r="184" spans="2:25" x14ac:dyDescent="0.25">
      <c r="B184" s="33" t="e">
        <f t="array" ref="B184">INDEX(Table1[Restaurant Name], MATCH(0, COUNTIF($B$3:B183,Table1[Restaurant Name]), 0))</f>
        <v>#N/A</v>
      </c>
      <c r="C184" s="33" t="b">
        <f>COUNTIF(Table1[Restaurant Name], $B184)=C$1</f>
        <v>0</v>
      </c>
      <c r="D184" s="33" t="b">
        <f>COUNTIF(Table1[Restaurant Name], $B184)=D$1</f>
        <v>0</v>
      </c>
      <c r="E184" s="33" t="b">
        <f>COUNTIF(Table1[Restaurant Name], $B184)=E$1</f>
        <v>0</v>
      </c>
      <c r="F184" s="33" t="b">
        <f>COUNTIF(Table1[Restaurant Name], $B184)=F$1</f>
        <v>0</v>
      </c>
      <c r="G184" s="33" t="b">
        <f>COUNTIF(Table1[Restaurant Name], $B184)=G$1</f>
        <v>0</v>
      </c>
      <c r="H184" s="33" t="b">
        <f>COUNTIF(Table1[Restaurant Name], $B184)=H$1</f>
        <v>0</v>
      </c>
      <c r="I184" s="33" t="b">
        <f>COUNTIF(Table1[Restaurant Name], $B184)=I$1</f>
        <v>0</v>
      </c>
      <c r="J184" s="33" t="b">
        <f>COUNTIF(Table1[Restaurant Name], $B184)=J$1</f>
        <v>0</v>
      </c>
      <c r="Q184" s="33" t="e">
        <f t="array" ref="Q184">INDEX(Table1[Phone], MATCH(0, COUNTIF($Q$3:Q183,Table1[Phone]), 0))</f>
        <v>#N/A</v>
      </c>
      <c r="R184" s="33" t="b">
        <f>COUNTIF(Table1[Phone], $Q184)=R$1</f>
        <v>0</v>
      </c>
      <c r="S184" s="33" t="b">
        <f>COUNTIF(Table1[Phone], $Q184)=S$1</f>
        <v>0</v>
      </c>
      <c r="T184" s="33" t="b">
        <f>COUNTIF(Table1[Phone], $Q184)=T$1</f>
        <v>0</v>
      </c>
      <c r="U184" s="33" t="b">
        <f>COUNTIF(Table1[Phone], $Q184)=U$1</f>
        <v>0</v>
      </c>
      <c r="V184" s="33" t="b">
        <f>COUNTIF(Table1[Phone], $Q184)=V$1</f>
        <v>0</v>
      </c>
      <c r="W184" s="33" t="b">
        <f>COUNTIF(Table1[Phone], $Q184)=W$1</f>
        <v>0</v>
      </c>
      <c r="X184" s="33" t="b">
        <f>COUNTIF(Table1[Phone], $Q184)=X$1</f>
        <v>0</v>
      </c>
      <c r="Y184" s="33" t="b">
        <f>COUNTIF(Table1[Phone], $Q184)=Y$1</f>
        <v>0</v>
      </c>
    </row>
    <row r="185" spans="2:25" x14ac:dyDescent="0.25">
      <c r="B185" s="33" t="e">
        <f t="array" ref="B185">INDEX(Table1[Restaurant Name], MATCH(0, COUNTIF($B$3:B184,Table1[Restaurant Name]), 0))</f>
        <v>#N/A</v>
      </c>
      <c r="C185" s="33" t="b">
        <f>COUNTIF(Table1[Restaurant Name], $B185)=C$1</f>
        <v>0</v>
      </c>
      <c r="D185" s="33" t="b">
        <f>COUNTIF(Table1[Restaurant Name], $B185)=D$1</f>
        <v>0</v>
      </c>
      <c r="E185" s="33" t="b">
        <f>COUNTIF(Table1[Restaurant Name], $B185)=E$1</f>
        <v>0</v>
      </c>
      <c r="F185" s="33" t="b">
        <f>COUNTIF(Table1[Restaurant Name], $B185)=F$1</f>
        <v>0</v>
      </c>
      <c r="G185" s="33" t="b">
        <f>COUNTIF(Table1[Restaurant Name], $B185)=G$1</f>
        <v>0</v>
      </c>
      <c r="H185" s="33" t="b">
        <f>COUNTIF(Table1[Restaurant Name], $B185)=H$1</f>
        <v>0</v>
      </c>
      <c r="I185" s="33" t="b">
        <f>COUNTIF(Table1[Restaurant Name], $B185)=I$1</f>
        <v>0</v>
      </c>
      <c r="J185" s="33" t="b">
        <f>COUNTIF(Table1[Restaurant Name], $B185)=J$1</f>
        <v>0</v>
      </c>
      <c r="Q185" s="33" t="e">
        <f t="array" ref="Q185">INDEX(Table1[Phone], MATCH(0, COUNTIF($Q$3:Q184,Table1[Phone]), 0))</f>
        <v>#N/A</v>
      </c>
      <c r="R185" s="33" t="b">
        <f>COUNTIF(Table1[Phone], $Q185)=R$1</f>
        <v>0</v>
      </c>
      <c r="S185" s="33" t="b">
        <f>COUNTIF(Table1[Phone], $Q185)=S$1</f>
        <v>0</v>
      </c>
      <c r="T185" s="33" t="b">
        <f>COUNTIF(Table1[Phone], $Q185)=T$1</f>
        <v>0</v>
      </c>
      <c r="U185" s="33" t="b">
        <f>COUNTIF(Table1[Phone], $Q185)=U$1</f>
        <v>0</v>
      </c>
      <c r="V185" s="33" t="b">
        <f>COUNTIF(Table1[Phone], $Q185)=V$1</f>
        <v>0</v>
      </c>
      <c r="W185" s="33" t="b">
        <f>COUNTIF(Table1[Phone], $Q185)=W$1</f>
        <v>0</v>
      </c>
      <c r="X185" s="33" t="b">
        <f>COUNTIF(Table1[Phone], $Q185)=X$1</f>
        <v>0</v>
      </c>
      <c r="Y185" s="33" t="b">
        <f>COUNTIF(Table1[Phone], $Q185)=Y$1</f>
        <v>0</v>
      </c>
    </row>
    <row r="186" spans="2:25" x14ac:dyDescent="0.25">
      <c r="B186" s="33" t="e">
        <f t="array" ref="B186">INDEX(Table1[Restaurant Name], MATCH(0, COUNTIF($B$3:B185,Table1[Restaurant Name]), 0))</f>
        <v>#N/A</v>
      </c>
      <c r="C186" s="33" t="b">
        <f>COUNTIF(Table1[Restaurant Name], $B186)=C$1</f>
        <v>0</v>
      </c>
      <c r="D186" s="33" t="b">
        <f>COUNTIF(Table1[Restaurant Name], $B186)=D$1</f>
        <v>0</v>
      </c>
      <c r="E186" s="33" t="b">
        <f>COUNTIF(Table1[Restaurant Name], $B186)=E$1</f>
        <v>0</v>
      </c>
      <c r="F186" s="33" t="b">
        <f>COUNTIF(Table1[Restaurant Name], $B186)=F$1</f>
        <v>0</v>
      </c>
      <c r="G186" s="33" t="b">
        <f>COUNTIF(Table1[Restaurant Name], $B186)=G$1</f>
        <v>0</v>
      </c>
      <c r="H186" s="33" t="b">
        <f>COUNTIF(Table1[Restaurant Name], $B186)=H$1</f>
        <v>0</v>
      </c>
      <c r="I186" s="33" t="b">
        <f>COUNTIF(Table1[Restaurant Name], $B186)=I$1</f>
        <v>0</v>
      </c>
      <c r="J186" s="33" t="b">
        <f>COUNTIF(Table1[Restaurant Name], $B186)=J$1</f>
        <v>0</v>
      </c>
      <c r="Q186" s="33" t="e">
        <f t="array" ref="Q186">INDEX(Table1[Phone], MATCH(0, COUNTIF($Q$3:Q185,Table1[Phone]), 0))</f>
        <v>#N/A</v>
      </c>
      <c r="R186" s="33" t="b">
        <f>COUNTIF(Table1[Phone], $Q186)=R$1</f>
        <v>0</v>
      </c>
      <c r="S186" s="33" t="b">
        <f>COUNTIF(Table1[Phone], $Q186)=S$1</f>
        <v>0</v>
      </c>
      <c r="T186" s="33" t="b">
        <f>COUNTIF(Table1[Phone], $Q186)=T$1</f>
        <v>0</v>
      </c>
      <c r="U186" s="33" t="b">
        <f>COUNTIF(Table1[Phone], $Q186)=U$1</f>
        <v>0</v>
      </c>
      <c r="V186" s="33" t="b">
        <f>COUNTIF(Table1[Phone], $Q186)=V$1</f>
        <v>0</v>
      </c>
      <c r="W186" s="33" t="b">
        <f>COUNTIF(Table1[Phone], $Q186)=W$1</f>
        <v>0</v>
      </c>
      <c r="X186" s="33" t="b">
        <f>COUNTIF(Table1[Phone], $Q186)=X$1</f>
        <v>0</v>
      </c>
      <c r="Y186" s="33" t="b">
        <f>COUNTIF(Table1[Phone], $Q186)=Y$1</f>
        <v>0</v>
      </c>
    </row>
    <row r="187" spans="2:25" x14ac:dyDescent="0.25">
      <c r="B187" s="33" t="e">
        <f t="array" ref="B187">INDEX(Table1[Restaurant Name], MATCH(0, COUNTIF($B$3:B186,Table1[Restaurant Name]), 0))</f>
        <v>#N/A</v>
      </c>
      <c r="C187" s="33" t="b">
        <f>COUNTIF(Table1[Restaurant Name], $B187)=C$1</f>
        <v>0</v>
      </c>
      <c r="D187" s="33" t="b">
        <f>COUNTIF(Table1[Restaurant Name], $B187)=D$1</f>
        <v>0</v>
      </c>
      <c r="E187" s="33" t="b">
        <f>COUNTIF(Table1[Restaurant Name], $B187)=E$1</f>
        <v>0</v>
      </c>
      <c r="F187" s="33" t="b">
        <f>COUNTIF(Table1[Restaurant Name], $B187)=F$1</f>
        <v>0</v>
      </c>
      <c r="G187" s="33" t="b">
        <f>COUNTIF(Table1[Restaurant Name], $B187)=G$1</f>
        <v>0</v>
      </c>
      <c r="H187" s="33" t="b">
        <f>COUNTIF(Table1[Restaurant Name], $B187)=H$1</f>
        <v>0</v>
      </c>
      <c r="I187" s="33" t="b">
        <f>COUNTIF(Table1[Restaurant Name], $B187)=I$1</f>
        <v>0</v>
      </c>
      <c r="J187" s="33" t="b">
        <f>COUNTIF(Table1[Restaurant Name], $B187)=J$1</f>
        <v>0</v>
      </c>
      <c r="Q187" s="33" t="e">
        <f t="array" ref="Q187">INDEX(Table1[Phone], MATCH(0, COUNTIF($Q$3:Q186,Table1[Phone]), 0))</f>
        <v>#N/A</v>
      </c>
      <c r="R187" s="33" t="b">
        <f>COUNTIF(Table1[Phone], $Q187)=R$1</f>
        <v>0</v>
      </c>
      <c r="S187" s="33" t="b">
        <f>COUNTIF(Table1[Phone], $Q187)=S$1</f>
        <v>0</v>
      </c>
      <c r="T187" s="33" t="b">
        <f>COUNTIF(Table1[Phone], $Q187)=T$1</f>
        <v>0</v>
      </c>
      <c r="U187" s="33" t="b">
        <f>COUNTIF(Table1[Phone], $Q187)=U$1</f>
        <v>0</v>
      </c>
      <c r="V187" s="33" t="b">
        <f>COUNTIF(Table1[Phone], $Q187)=V$1</f>
        <v>0</v>
      </c>
      <c r="W187" s="33" t="b">
        <f>COUNTIF(Table1[Phone], $Q187)=W$1</f>
        <v>0</v>
      </c>
      <c r="X187" s="33" t="b">
        <f>COUNTIF(Table1[Phone], $Q187)=X$1</f>
        <v>0</v>
      </c>
      <c r="Y187" s="33" t="b">
        <f>COUNTIF(Table1[Phone], $Q187)=Y$1</f>
        <v>0</v>
      </c>
    </row>
    <row r="188" spans="2:25" x14ac:dyDescent="0.25">
      <c r="B188" s="33" t="e">
        <f t="array" ref="B188">INDEX(Table1[Restaurant Name], MATCH(0, COUNTIF($B$3:B187,Table1[Restaurant Name]), 0))</f>
        <v>#N/A</v>
      </c>
      <c r="C188" s="33" t="b">
        <f>COUNTIF(Table1[Restaurant Name], $B188)=C$1</f>
        <v>0</v>
      </c>
      <c r="D188" s="33" t="b">
        <f>COUNTIF(Table1[Restaurant Name], $B188)=D$1</f>
        <v>0</v>
      </c>
      <c r="E188" s="33" t="b">
        <f>COUNTIF(Table1[Restaurant Name], $B188)=E$1</f>
        <v>0</v>
      </c>
      <c r="F188" s="33" t="b">
        <f>COUNTIF(Table1[Restaurant Name], $B188)=F$1</f>
        <v>0</v>
      </c>
      <c r="G188" s="33" t="b">
        <f>COUNTIF(Table1[Restaurant Name], $B188)=G$1</f>
        <v>0</v>
      </c>
      <c r="H188" s="33" t="b">
        <f>COUNTIF(Table1[Restaurant Name], $B188)=H$1</f>
        <v>0</v>
      </c>
      <c r="I188" s="33" t="b">
        <f>COUNTIF(Table1[Restaurant Name], $B188)=I$1</f>
        <v>0</v>
      </c>
      <c r="J188" s="33" t="b">
        <f>COUNTIF(Table1[Restaurant Name], $B188)=J$1</f>
        <v>0</v>
      </c>
      <c r="Q188" s="33" t="e">
        <f t="array" ref="Q188">INDEX(Table1[Phone], MATCH(0, COUNTIF($Q$3:Q187,Table1[Phone]), 0))</f>
        <v>#N/A</v>
      </c>
      <c r="R188" s="33" t="b">
        <f>COUNTIF(Table1[Phone], $Q188)=R$1</f>
        <v>0</v>
      </c>
      <c r="S188" s="33" t="b">
        <f>COUNTIF(Table1[Phone], $Q188)=S$1</f>
        <v>0</v>
      </c>
      <c r="T188" s="33" t="b">
        <f>COUNTIF(Table1[Phone], $Q188)=T$1</f>
        <v>0</v>
      </c>
      <c r="U188" s="33" t="b">
        <f>COUNTIF(Table1[Phone], $Q188)=U$1</f>
        <v>0</v>
      </c>
      <c r="V188" s="33" t="b">
        <f>COUNTIF(Table1[Phone], $Q188)=V$1</f>
        <v>0</v>
      </c>
      <c r="W188" s="33" t="b">
        <f>COUNTIF(Table1[Phone], $Q188)=W$1</f>
        <v>0</v>
      </c>
      <c r="X188" s="33" t="b">
        <f>COUNTIF(Table1[Phone], $Q188)=X$1</f>
        <v>0</v>
      </c>
      <c r="Y188" s="33" t="b">
        <f>COUNTIF(Table1[Phone], $Q188)=Y$1</f>
        <v>0</v>
      </c>
    </row>
    <row r="189" spans="2:25" x14ac:dyDescent="0.25">
      <c r="B189" s="33" t="e">
        <f t="array" ref="B189">INDEX(Table1[Restaurant Name], MATCH(0, COUNTIF($B$3:B188,Table1[Restaurant Name]), 0))</f>
        <v>#N/A</v>
      </c>
      <c r="C189" s="33" t="b">
        <f>COUNTIF(Table1[Restaurant Name], $B189)=C$1</f>
        <v>0</v>
      </c>
      <c r="D189" s="33" t="b">
        <f>COUNTIF(Table1[Restaurant Name], $B189)=D$1</f>
        <v>0</v>
      </c>
      <c r="E189" s="33" t="b">
        <f>COUNTIF(Table1[Restaurant Name], $B189)=E$1</f>
        <v>0</v>
      </c>
      <c r="F189" s="33" t="b">
        <f>COUNTIF(Table1[Restaurant Name], $B189)=F$1</f>
        <v>0</v>
      </c>
      <c r="G189" s="33" t="b">
        <f>COUNTIF(Table1[Restaurant Name], $B189)=G$1</f>
        <v>0</v>
      </c>
      <c r="H189" s="33" t="b">
        <f>COUNTIF(Table1[Restaurant Name], $B189)=H$1</f>
        <v>0</v>
      </c>
      <c r="I189" s="33" t="b">
        <f>COUNTIF(Table1[Restaurant Name], $B189)=I$1</f>
        <v>0</v>
      </c>
      <c r="J189" s="33" t="b">
        <f>COUNTIF(Table1[Restaurant Name], $B189)=J$1</f>
        <v>0</v>
      </c>
      <c r="Q189" s="33" t="e">
        <f t="array" ref="Q189">INDEX(Table1[Phone], MATCH(0, COUNTIF($Q$3:Q188,Table1[Phone]), 0))</f>
        <v>#N/A</v>
      </c>
      <c r="R189" s="33" t="b">
        <f>COUNTIF(Table1[Phone], $Q189)=R$1</f>
        <v>0</v>
      </c>
      <c r="S189" s="33" t="b">
        <f>COUNTIF(Table1[Phone], $Q189)=S$1</f>
        <v>0</v>
      </c>
      <c r="T189" s="33" t="b">
        <f>COUNTIF(Table1[Phone], $Q189)=T$1</f>
        <v>0</v>
      </c>
      <c r="U189" s="33" t="b">
        <f>COUNTIF(Table1[Phone], $Q189)=U$1</f>
        <v>0</v>
      </c>
      <c r="V189" s="33" t="b">
        <f>COUNTIF(Table1[Phone], $Q189)=V$1</f>
        <v>0</v>
      </c>
      <c r="W189" s="33" t="b">
        <f>COUNTIF(Table1[Phone], $Q189)=W$1</f>
        <v>0</v>
      </c>
      <c r="X189" s="33" t="b">
        <f>COUNTIF(Table1[Phone], $Q189)=X$1</f>
        <v>0</v>
      </c>
      <c r="Y189" s="33" t="b">
        <f>COUNTIF(Table1[Phone], $Q189)=Y$1</f>
        <v>0</v>
      </c>
    </row>
    <row r="190" spans="2:25" x14ac:dyDescent="0.25">
      <c r="B190" s="33" t="e">
        <f t="array" ref="B190">INDEX(Table1[Restaurant Name], MATCH(0, COUNTIF($B$3:B189,Table1[Restaurant Name]), 0))</f>
        <v>#N/A</v>
      </c>
      <c r="C190" s="33" t="b">
        <f>COUNTIF(Table1[Restaurant Name], $B190)=C$1</f>
        <v>0</v>
      </c>
      <c r="D190" s="33" t="b">
        <f>COUNTIF(Table1[Restaurant Name], $B190)=D$1</f>
        <v>0</v>
      </c>
      <c r="E190" s="33" t="b">
        <f>COUNTIF(Table1[Restaurant Name], $B190)=E$1</f>
        <v>0</v>
      </c>
      <c r="F190" s="33" t="b">
        <f>COUNTIF(Table1[Restaurant Name], $B190)=F$1</f>
        <v>0</v>
      </c>
      <c r="G190" s="33" t="b">
        <f>COUNTIF(Table1[Restaurant Name], $B190)=G$1</f>
        <v>0</v>
      </c>
      <c r="H190" s="33" t="b">
        <f>COUNTIF(Table1[Restaurant Name], $B190)=H$1</f>
        <v>0</v>
      </c>
      <c r="I190" s="33" t="b">
        <f>COUNTIF(Table1[Restaurant Name], $B190)=I$1</f>
        <v>0</v>
      </c>
      <c r="J190" s="33" t="b">
        <f>COUNTIF(Table1[Restaurant Name], $B190)=J$1</f>
        <v>0</v>
      </c>
      <c r="Q190" s="33" t="e">
        <f t="array" ref="Q190">INDEX(Table1[Phone], MATCH(0, COUNTIF($Q$3:Q189,Table1[Phone]), 0))</f>
        <v>#N/A</v>
      </c>
      <c r="R190" s="33" t="b">
        <f>COUNTIF(Table1[Phone], $Q190)=R$1</f>
        <v>0</v>
      </c>
      <c r="S190" s="33" t="b">
        <f>COUNTIF(Table1[Phone], $Q190)=S$1</f>
        <v>0</v>
      </c>
      <c r="T190" s="33" t="b">
        <f>COUNTIF(Table1[Phone], $Q190)=T$1</f>
        <v>0</v>
      </c>
      <c r="U190" s="33" t="b">
        <f>COUNTIF(Table1[Phone], $Q190)=U$1</f>
        <v>0</v>
      </c>
      <c r="V190" s="33" t="b">
        <f>COUNTIF(Table1[Phone], $Q190)=V$1</f>
        <v>0</v>
      </c>
      <c r="W190" s="33" t="b">
        <f>COUNTIF(Table1[Phone], $Q190)=W$1</f>
        <v>0</v>
      </c>
      <c r="X190" s="33" t="b">
        <f>COUNTIF(Table1[Phone], $Q190)=X$1</f>
        <v>0</v>
      </c>
      <c r="Y190" s="33" t="b">
        <f>COUNTIF(Table1[Phone], $Q190)=Y$1</f>
        <v>0</v>
      </c>
    </row>
    <row r="191" spans="2:25" x14ac:dyDescent="0.25">
      <c r="B191" s="33" t="e">
        <f t="array" ref="B191">INDEX(Table1[Restaurant Name], MATCH(0, COUNTIF($B$3:B190,Table1[Restaurant Name]), 0))</f>
        <v>#N/A</v>
      </c>
      <c r="C191" s="33" t="b">
        <f>COUNTIF(Table1[Restaurant Name], $B191)=C$1</f>
        <v>0</v>
      </c>
      <c r="D191" s="33" t="b">
        <f>COUNTIF(Table1[Restaurant Name], $B191)=D$1</f>
        <v>0</v>
      </c>
      <c r="E191" s="33" t="b">
        <f>COUNTIF(Table1[Restaurant Name], $B191)=E$1</f>
        <v>0</v>
      </c>
      <c r="F191" s="33" t="b">
        <f>COUNTIF(Table1[Restaurant Name], $B191)=F$1</f>
        <v>0</v>
      </c>
      <c r="G191" s="33" t="b">
        <f>COUNTIF(Table1[Restaurant Name], $B191)=G$1</f>
        <v>0</v>
      </c>
      <c r="H191" s="33" t="b">
        <f>COUNTIF(Table1[Restaurant Name], $B191)=H$1</f>
        <v>0</v>
      </c>
      <c r="I191" s="33" t="b">
        <f>COUNTIF(Table1[Restaurant Name], $B191)=I$1</f>
        <v>0</v>
      </c>
      <c r="J191" s="33" t="b">
        <f>COUNTIF(Table1[Restaurant Name], $B191)=J$1</f>
        <v>0</v>
      </c>
      <c r="Q191" s="33" t="e">
        <f t="array" ref="Q191">INDEX(Table1[Phone], MATCH(0, COUNTIF($Q$3:Q190,Table1[Phone]), 0))</f>
        <v>#N/A</v>
      </c>
      <c r="R191" s="33" t="b">
        <f>COUNTIF(Table1[Phone], $Q191)=R$1</f>
        <v>0</v>
      </c>
      <c r="S191" s="33" t="b">
        <f>COUNTIF(Table1[Phone], $Q191)=S$1</f>
        <v>0</v>
      </c>
      <c r="T191" s="33" t="b">
        <f>COUNTIF(Table1[Phone], $Q191)=T$1</f>
        <v>0</v>
      </c>
      <c r="U191" s="33" t="b">
        <f>COUNTIF(Table1[Phone], $Q191)=U$1</f>
        <v>0</v>
      </c>
      <c r="V191" s="33" t="b">
        <f>COUNTIF(Table1[Phone], $Q191)=V$1</f>
        <v>0</v>
      </c>
      <c r="W191" s="33" t="b">
        <f>COUNTIF(Table1[Phone], $Q191)=W$1</f>
        <v>0</v>
      </c>
      <c r="X191" s="33" t="b">
        <f>COUNTIF(Table1[Phone], $Q191)=X$1</f>
        <v>0</v>
      </c>
      <c r="Y191" s="33" t="b">
        <f>COUNTIF(Table1[Phone], $Q191)=Y$1</f>
        <v>0</v>
      </c>
    </row>
    <row r="192" spans="2:25" x14ac:dyDescent="0.25">
      <c r="B192" s="33" t="e">
        <f t="array" ref="B192">INDEX(Table1[Restaurant Name], MATCH(0, COUNTIF($B$3:B191,Table1[Restaurant Name]), 0))</f>
        <v>#N/A</v>
      </c>
      <c r="C192" s="33" t="b">
        <f>COUNTIF(Table1[Restaurant Name], $B192)=C$1</f>
        <v>0</v>
      </c>
      <c r="D192" s="33" t="b">
        <f>COUNTIF(Table1[Restaurant Name], $B192)=D$1</f>
        <v>0</v>
      </c>
      <c r="E192" s="33" t="b">
        <f>COUNTIF(Table1[Restaurant Name], $B192)=E$1</f>
        <v>0</v>
      </c>
      <c r="F192" s="33" t="b">
        <f>COUNTIF(Table1[Restaurant Name], $B192)=F$1</f>
        <v>0</v>
      </c>
      <c r="G192" s="33" t="b">
        <f>COUNTIF(Table1[Restaurant Name], $B192)=G$1</f>
        <v>0</v>
      </c>
      <c r="H192" s="33" t="b">
        <f>COUNTIF(Table1[Restaurant Name], $B192)=H$1</f>
        <v>0</v>
      </c>
      <c r="I192" s="33" t="b">
        <f>COUNTIF(Table1[Restaurant Name], $B192)=I$1</f>
        <v>0</v>
      </c>
      <c r="J192" s="33" t="b">
        <f>COUNTIF(Table1[Restaurant Name], $B192)=J$1</f>
        <v>0</v>
      </c>
      <c r="Q192" s="33" t="e">
        <f t="array" ref="Q192">INDEX(Table1[Phone], MATCH(0, COUNTIF($Q$3:Q191,Table1[Phone]), 0))</f>
        <v>#N/A</v>
      </c>
      <c r="R192" s="33" t="b">
        <f>COUNTIF(Table1[Phone], $Q192)=R$1</f>
        <v>0</v>
      </c>
      <c r="S192" s="33" t="b">
        <f>COUNTIF(Table1[Phone], $Q192)=S$1</f>
        <v>0</v>
      </c>
      <c r="T192" s="33" t="b">
        <f>COUNTIF(Table1[Phone], $Q192)=T$1</f>
        <v>0</v>
      </c>
      <c r="U192" s="33" t="b">
        <f>COUNTIF(Table1[Phone], $Q192)=U$1</f>
        <v>0</v>
      </c>
      <c r="V192" s="33" t="b">
        <f>COUNTIF(Table1[Phone], $Q192)=V$1</f>
        <v>0</v>
      </c>
      <c r="W192" s="33" t="b">
        <f>COUNTIF(Table1[Phone], $Q192)=W$1</f>
        <v>0</v>
      </c>
      <c r="X192" s="33" t="b">
        <f>COUNTIF(Table1[Phone], $Q192)=X$1</f>
        <v>0</v>
      </c>
      <c r="Y192" s="33" t="b">
        <f>COUNTIF(Table1[Phone], $Q192)=Y$1</f>
        <v>0</v>
      </c>
    </row>
    <row r="193" spans="2:25" x14ac:dyDescent="0.25">
      <c r="B193" s="33" t="e">
        <f t="array" ref="B193">INDEX(Table1[Restaurant Name], MATCH(0, COUNTIF($B$3:B192,Table1[Restaurant Name]), 0))</f>
        <v>#N/A</v>
      </c>
      <c r="C193" s="33" t="b">
        <f>COUNTIF(Table1[Restaurant Name], $B193)=C$1</f>
        <v>0</v>
      </c>
      <c r="D193" s="33" t="b">
        <f>COUNTIF(Table1[Restaurant Name], $B193)=D$1</f>
        <v>0</v>
      </c>
      <c r="E193" s="33" t="b">
        <f>COUNTIF(Table1[Restaurant Name], $B193)=E$1</f>
        <v>0</v>
      </c>
      <c r="F193" s="33" t="b">
        <f>COUNTIF(Table1[Restaurant Name], $B193)=F$1</f>
        <v>0</v>
      </c>
      <c r="G193" s="33" t="b">
        <f>COUNTIF(Table1[Restaurant Name], $B193)=G$1</f>
        <v>0</v>
      </c>
      <c r="H193" s="33" t="b">
        <f>COUNTIF(Table1[Restaurant Name], $B193)=H$1</f>
        <v>0</v>
      </c>
      <c r="I193" s="33" t="b">
        <f>COUNTIF(Table1[Restaurant Name], $B193)=I$1</f>
        <v>0</v>
      </c>
      <c r="J193" s="33" t="b">
        <f>COUNTIF(Table1[Restaurant Name], $B193)=J$1</f>
        <v>0</v>
      </c>
      <c r="Q193" s="33" t="e">
        <f t="array" ref="Q193">INDEX(Table1[Phone], MATCH(0, COUNTIF($Q$3:Q192,Table1[Phone]), 0))</f>
        <v>#N/A</v>
      </c>
      <c r="R193" s="33" t="b">
        <f>COUNTIF(Table1[Phone], $Q193)=R$1</f>
        <v>0</v>
      </c>
      <c r="S193" s="33" t="b">
        <f>COUNTIF(Table1[Phone], $Q193)=S$1</f>
        <v>0</v>
      </c>
      <c r="T193" s="33" t="b">
        <f>COUNTIF(Table1[Phone], $Q193)=T$1</f>
        <v>0</v>
      </c>
      <c r="U193" s="33" t="b">
        <f>COUNTIF(Table1[Phone], $Q193)=U$1</f>
        <v>0</v>
      </c>
      <c r="V193" s="33" t="b">
        <f>COUNTIF(Table1[Phone], $Q193)=V$1</f>
        <v>0</v>
      </c>
      <c r="W193" s="33" t="b">
        <f>COUNTIF(Table1[Phone], $Q193)=W$1</f>
        <v>0</v>
      </c>
      <c r="X193" s="33" t="b">
        <f>COUNTIF(Table1[Phone], $Q193)=X$1</f>
        <v>0</v>
      </c>
      <c r="Y193" s="33" t="b">
        <f>COUNTIF(Table1[Phone], $Q193)=Y$1</f>
        <v>0</v>
      </c>
    </row>
    <row r="194" spans="2:25" x14ac:dyDescent="0.25">
      <c r="B194" s="33" t="e">
        <f t="array" ref="B194">INDEX(Table1[Restaurant Name], MATCH(0, COUNTIF($B$3:B193,Table1[Restaurant Name]), 0))</f>
        <v>#N/A</v>
      </c>
      <c r="C194" s="33" t="b">
        <f>COUNTIF(Table1[Restaurant Name], $B194)=C$1</f>
        <v>0</v>
      </c>
      <c r="D194" s="33" t="b">
        <f>COUNTIF(Table1[Restaurant Name], $B194)=D$1</f>
        <v>0</v>
      </c>
      <c r="E194" s="33" t="b">
        <f>COUNTIF(Table1[Restaurant Name], $B194)=E$1</f>
        <v>0</v>
      </c>
      <c r="F194" s="33" t="b">
        <f>COUNTIF(Table1[Restaurant Name], $B194)=F$1</f>
        <v>0</v>
      </c>
      <c r="G194" s="33" t="b">
        <f>COUNTIF(Table1[Restaurant Name], $B194)=G$1</f>
        <v>0</v>
      </c>
      <c r="H194" s="33" t="b">
        <f>COUNTIF(Table1[Restaurant Name], $B194)=H$1</f>
        <v>0</v>
      </c>
      <c r="I194" s="33" t="b">
        <f>COUNTIF(Table1[Restaurant Name], $B194)=I$1</f>
        <v>0</v>
      </c>
      <c r="J194" s="33" t="b">
        <f>COUNTIF(Table1[Restaurant Name], $B194)=J$1</f>
        <v>0</v>
      </c>
      <c r="Q194" s="33" t="e">
        <f t="array" ref="Q194">INDEX(Table1[Phone], MATCH(0, COUNTIF($Q$3:Q193,Table1[Phone]), 0))</f>
        <v>#N/A</v>
      </c>
      <c r="R194" s="33" t="b">
        <f>COUNTIF(Table1[Phone], $Q194)=R$1</f>
        <v>0</v>
      </c>
      <c r="S194" s="33" t="b">
        <f>COUNTIF(Table1[Phone], $Q194)=S$1</f>
        <v>0</v>
      </c>
      <c r="T194" s="33" t="b">
        <f>COUNTIF(Table1[Phone], $Q194)=T$1</f>
        <v>0</v>
      </c>
      <c r="U194" s="33" t="b">
        <f>COUNTIF(Table1[Phone], $Q194)=U$1</f>
        <v>0</v>
      </c>
      <c r="V194" s="33" t="b">
        <f>COUNTIF(Table1[Phone], $Q194)=V$1</f>
        <v>0</v>
      </c>
      <c r="W194" s="33" t="b">
        <f>COUNTIF(Table1[Phone], $Q194)=W$1</f>
        <v>0</v>
      </c>
      <c r="X194" s="33" t="b">
        <f>COUNTIF(Table1[Phone], $Q194)=X$1</f>
        <v>0</v>
      </c>
      <c r="Y194" s="33" t="b">
        <f>COUNTIF(Table1[Phone], $Q194)=Y$1</f>
        <v>0</v>
      </c>
    </row>
    <row r="195" spans="2:25" x14ac:dyDescent="0.25">
      <c r="B195" s="33" t="e">
        <f t="array" ref="B195">INDEX(Table1[Restaurant Name], MATCH(0, COUNTIF($B$3:B194,Table1[Restaurant Name]), 0))</f>
        <v>#N/A</v>
      </c>
      <c r="C195" s="33" t="b">
        <f>COUNTIF(Table1[Restaurant Name], $B195)=C$1</f>
        <v>0</v>
      </c>
      <c r="D195" s="33" t="b">
        <f>COUNTIF(Table1[Restaurant Name], $B195)=D$1</f>
        <v>0</v>
      </c>
      <c r="E195" s="33" t="b">
        <f>COUNTIF(Table1[Restaurant Name], $B195)=E$1</f>
        <v>0</v>
      </c>
      <c r="F195" s="33" t="b">
        <f>COUNTIF(Table1[Restaurant Name], $B195)=F$1</f>
        <v>0</v>
      </c>
      <c r="G195" s="33" t="b">
        <f>COUNTIF(Table1[Restaurant Name], $B195)=G$1</f>
        <v>0</v>
      </c>
      <c r="H195" s="33" t="b">
        <f>COUNTIF(Table1[Restaurant Name], $B195)=H$1</f>
        <v>0</v>
      </c>
      <c r="I195" s="33" t="b">
        <f>COUNTIF(Table1[Restaurant Name], $B195)=I$1</f>
        <v>0</v>
      </c>
      <c r="J195" s="33" t="b">
        <f>COUNTIF(Table1[Restaurant Name], $B195)=J$1</f>
        <v>0</v>
      </c>
      <c r="Q195" s="33" t="e">
        <f t="array" ref="Q195">INDEX(Table1[Phone], MATCH(0, COUNTIF($Q$3:Q194,Table1[Phone]), 0))</f>
        <v>#N/A</v>
      </c>
      <c r="R195" s="33" t="b">
        <f>COUNTIF(Table1[Phone], $Q195)=R$1</f>
        <v>0</v>
      </c>
      <c r="S195" s="33" t="b">
        <f>COUNTIF(Table1[Phone], $Q195)=S$1</f>
        <v>0</v>
      </c>
      <c r="T195" s="33" t="b">
        <f>COUNTIF(Table1[Phone], $Q195)=T$1</f>
        <v>0</v>
      </c>
      <c r="U195" s="33" t="b">
        <f>COUNTIF(Table1[Phone], $Q195)=U$1</f>
        <v>0</v>
      </c>
      <c r="V195" s="33" t="b">
        <f>COUNTIF(Table1[Phone], $Q195)=V$1</f>
        <v>0</v>
      </c>
      <c r="W195" s="33" t="b">
        <f>COUNTIF(Table1[Phone], $Q195)=W$1</f>
        <v>0</v>
      </c>
      <c r="X195" s="33" t="b">
        <f>COUNTIF(Table1[Phone], $Q195)=X$1</f>
        <v>0</v>
      </c>
      <c r="Y195" s="33" t="b">
        <f>COUNTIF(Table1[Phone], $Q195)=Y$1</f>
        <v>0</v>
      </c>
    </row>
    <row r="196" spans="2:25" x14ac:dyDescent="0.25">
      <c r="B196" s="33" t="e">
        <f t="array" ref="B196">INDEX(Table1[Restaurant Name], MATCH(0, COUNTIF($B$3:B195,Table1[Restaurant Name]), 0))</f>
        <v>#N/A</v>
      </c>
      <c r="C196" s="33" t="b">
        <f>COUNTIF(Table1[Restaurant Name], $B196)=C$1</f>
        <v>0</v>
      </c>
      <c r="D196" s="33" t="b">
        <f>COUNTIF(Table1[Restaurant Name], $B196)=D$1</f>
        <v>0</v>
      </c>
      <c r="E196" s="33" t="b">
        <f>COUNTIF(Table1[Restaurant Name], $B196)=E$1</f>
        <v>0</v>
      </c>
      <c r="F196" s="33" t="b">
        <f>COUNTIF(Table1[Restaurant Name], $B196)=F$1</f>
        <v>0</v>
      </c>
      <c r="G196" s="33" t="b">
        <f>COUNTIF(Table1[Restaurant Name], $B196)=G$1</f>
        <v>0</v>
      </c>
      <c r="H196" s="33" t="b">
        <f>COUNTIF(Table1[Restaurant Name], $B196)=H$1</f>
        <v>0</v>
      </c>
      <c r="I196" s="33" t="b">
        <f>COUNTIF(Table1[Restaurant Name], $B196)=I$1</f>
        <v>0</v>
      </c>
      <c r="J196" s="33" t="b">
        <f>COUNTIF(Table1[Restaurant Name], $B196)=J$1</f>
        <v>0</v>
      </c>
      <c r="Q196" s="33" t="e">
        <f t="array" ref="Q196">INDEX(Table1[Phone], MATCH(0, COUNTIF($Q$3:Q195,Table1[Phone]), 0))</f>
        <v>#N/A</v>
      </c>
      <c r="R196" s="33" t="b">
        <f>COUNTIF(Table1[Phone], $Q196)=R$1</f>
        <v>0</v>
      </c>
      <c r="S196" s="33" t="b">
        <f>COUNTIF(Table1[Phone], $Q196)=S$1</f>
        <v>0</v>
      </c>
      <c r="T196" s="33" t="b">
        <f>COUNTIF(Table1[Phone], $Q196)=T$1</f>
        <v>0</v>
      </c>
      <c r="U196" s="33" t="b">
        <f>COUNTIF(Table1[Phone], $Q196)=U$1</f>
        <v>0</v>
      </c>
      <c r="V196" s="33" t="b">
        <f>COUNTIF(Table1[Phone], $Q196)=V$1</f>
        <v>0</v>
      </c>
      <c r="W196" s="33" t="b">
        <f>COUNTIF(Table1[Phone], $Q196)=W$1</f>
        <v>0</v>
      </c>
      <c r="X196" s="33" t="b">
        <f>COUNTIF(Table1[Phone], $Q196)=X$1</f>
        <v>0</v>
      </c>
      <c r="Y196" s="33" t="b">
        <f>COUNTIF(Table1[Phone], $Q196)=Y$1</f>
        <v>0</v>
      </c>
    </row>
    <row r="197" spans="2:25" x14ac:dyDescent="0.25">
      <c r="B197" s="33" t="e">
        <f t="array" ref="B197">INDEX(Table1[Restaurant Name], MATCH(0, COUNTIF($B$3:B196,Table1[Restaurant Name]), 0))</f>
        <v>#N/A</v>
      </c>
      <c r="C197" s="33" t="b">
        <f>COUNTIF(Table1[Restaurant Name], $B197)=C$1</f>
        <v>0</v>
      </c>
      <c r="D197" s="33" t="b">
        <f>COUNTIF(Table1[Restaurant Name], $B197)=D$1</f>
        <v>0</v>
      </c>
      <c r="E197" s="33" t="b">
        <f>COUNTIF(Table1[Restaurant Name], $B197)=E$1</f>
        <v>0</v>
      </c>
      <c r="F197" s="33" t="b">
        <f>COUNTIF(Table1[Restaurant Name], $B197)=F$1</f>
        <v>0</v>
      </c>
      <c r="G197" s="33" t="b">
        <f>COUNTIF(Table1[Restaurant Name], $B197)=G$1</f>
        <v>0</v>
      </c>
      <c r="H197" s="33" t="b">
        <f>COUNTIF(Table1[Restaurant Name], $B197)=H$1</f>
        <v>0</v>
      </c>
      <c r="I197" s="33" t="b">
        <f>COUNTIF(Table1[Restaurant Name], $B197)=I$1</f>
        <v>0</v>
      </c>
      <c r="J197" s="33" t="b">
        <f>COUNTIF(Table1[Restaurant Name], $B197)=J$1</f>
        <v>0</v>
      </c>
      <c r="Q197" s="33" t="e">
        <f t="array" ref="Q197">INDEX(Table1[Phone], MATCH(0, COUNTIF($Q$3:Q196,Table1[Phone]), 0))</f>
        <v>#N/A</v>
      </c>
      <c r="R197" s="33" t="b">
        <f>COUNTIF(Table1[Phone], $Q197)=R$1</f>
        <v>0</v>
      </c>
      <c r="S197" s="33" t="b">
        <f>COUNTIF(Table1[Phone], $Q197)=S$1</f>
        <v>0</v>
      </c>
      <c r="T197" s="33" t="b">
        <f>COUNTIF(Table1[Phone], $Q197)=T$1</f>
        <v>0</v>
      </c>
      <c r="U197" s="33" t="b">
        <f>COUNTIF(Table1[Phone], $Q197)=U$1</f>
        <v>0</v>
      </c>
      <c r="V197" s="33" t="b">
        <f>COUNTIF(Table1[Phone], $Q197)=V$1</f>
        <v>0</v>
      </c>
      <c r="W197" s="33" t="b">
        <f>COUNTIF(Table1[Phone], $Q197)=W$1</f>
        <v>0</v>
      </c>
      <c r="X197" s="33" t="b">
        <f>COUNTIF(Table1[Phone], $Q197)=X$1</f>
        <v>0</v>
      </c>
      <c r="Y197" s="33" t="b">
        <f>COUNTIF(Table1[Phone], $Q197)=Y$1</f>
        <v>0</v>
      </c>
    </row>
    <row r="198" spans="2:25" x14ac:dyDescent="0.25">
      <c r="B198" s="33" t="e">
        <f t="array" ref="B198">INDEX(Table1[Restaurant Name], MATCH(0, COUNTIF($B$3:B197,Table1[Restaurant Name]), 0))</f>
        <v>#N/A</v>
      </c>
      <c r="C198" s="33" t="b">
        <f>COUNTIF(Table1[Restaurant Name], $B198)=C$1</f>
        <v>0</v>
      </c>
      <c r="D198" s="33" t="b">
        <f>COUNTIF(Table1[Restaurant Name], $B198)=D$1</f>
        <v>0</v>
      </c>
      <c r="E198" s="33" t="b">
        <f>COUNTIF(Table1[Restaurant Name], $B198)=E$1</f>
        <v>0</v>
      </c>
      <c r="F198" s="33" t="b">
        <f>COUNTIF(Table1[Restaurant Name], $B198)=F$1</f>
        <v>0</v>
      </c>
      <c r="G198" s="33" t="b">
        <f>COUNTIF(Table1[Restaurant Name], $B198)=G$1</f>
        <v>0</v>
      </c>
      <c r="H198" s="33" t="b">
        <f>COUNTIF(Table1[Restaurant Name], $B198)=H$1</f>
        <v>0</v>
      </c>
      <c r="I198" s="33" t="b">
        <f>COUNTIF(Table1[Restaurant Name], $B198)=I$1</f>
        <v>0</v>
      </c>
      <c r="J198" s="33" t="b">
        <f>COUNTIF(Table1[Restaurant Name], $B198)=J$1</f>
        <v>0</v>
      </c>
      <c r="Q198" s="33" t="e">
        <f t="array" ref="Q198">INDEX(Table1[Phone], MATCH(0, COUNTIF($Q$3:Q197,Table1[Phone]), 0))</f>
        <v>#N/A</v>
      </c>
      <c r="R198" s="33" t="b">
        <f>COUNTIF(Table1[Phone], $Q198)=R$1</f>
        <v>0</v>
      </c>
      <c r="S198" s="33" t="b">
        <f>COUNTIF(Table1[Phone], $Q198)=S$1</f>
        <v>0</v>
      </c>
      <c r="T198" s="33" t="b">
        <f>COUNTIF(Table1[Phone], $Q198)=T$1</f>
        <v>0</v>
      </c>
      <c r="U198" s="33" t="b">
        <f>COUNTIF(Table1[Phone], $Q198)=U$1</f>
        <v>0</v>
      </c>
      <c r="V198" s="33" t="b">
        <f>COUNTIF(Table1[Phone], $Q198)=V$1</f>
        <v>0</v>
      </c>
      <c r="W198" s="33" t="b">
        <f>COUNTIF(Table1[Phone], $Q198)=W$1</f>
        <v>0</v>
      </c>
      <c r="X198" s="33" t="b">
        <f>COUNTIF(Table1[Phone], $Q198)=X$1</f>
        <v>0</v>
      </c>
      <c r="Y198" s="33" t="b">
        <f>COUNTIF(Table1[Phone], $Q198)=Y$1</f>
        <v>0</v>
      </c>
    </row>
    <row r="199" spans="2:25" x14ac:dyDescent="0.25">
      <c r="B199" s="33" t="e">
        <f t="array" ref="B199">INDEX(Table1[Restaurant Name], MATCH(0, COUNTIF($B$3:B198,Table1[Restaurant Name]), 0))</f>
        <v>#N/A</v>
      </c>
      <c r="C199" s="33" t="b">
        <f>COUNTIF(Table1[Restaurant Name], $B199)=C$1</f>
        <v>0</v>
      </c>
      <c r="D199" s="33" t="b">
        <f>COUNTIF(Table1[Restaurant Name], $B199)=D$1</f>
        <v>0</v>
      </c>
      <c r="E199" s="33" t="b">
        <f>COUNTIF(Table1[Restaurant Name], $B199)=E$1</f>
        <v>0</v>
      </c>
      <c r="F199" s="33" t="b">
        <f>COUNTIF(Table1[Restaurant Name], $B199)=F$1</f>
        <v>0</v>
      </c>
      <c r="G199" s="33" t="b">
        <f>COUNTIF(Table1[Restaurant Name], $B199)=G$1</f>
        <v>0</v>
      </c>
      <c r="H199" s="33" t="b">
        <f>COUNTIF(Table1[Restaurant Name], $B199)=H$1</f>
        <v>0</v>
      </c>
      <c r="I199" s="33" t="b">
        <f>COUNTIF(Table1[Restaurant Name], $B199)=I$1</f>
        <v>0</v>
      </c>
      <c r="J199" s="33" t="b">
        <f>COUNTIF(Table1[Restaurant Name], $B199)=J$1</f>
        <v>0</v>
      </c>
      <c r="Q199" s="33" t="e">
        <f t="array" ref="Q199">INDEX(Table1[Phone], MATCH(0, COUNTIF($Q$3:Q198,Table1[Phone]), 0))</f>
        <v>#N/A</v>
      </c>
      <c r="R199" s="33" t="b">
        <f>COUNTIF(Table1[Phone], $Q199)=R$1</f>
        <v>0</v>
      </c>
      <c r="S199" s="33" t="b">
        <f>COUNTIF(Table1[Phone], $Q199)=S$1</f>
        <v>0</v>
      </c>
      <c r="T199" s="33" t="b">
        <f>COUNTIF(Table1[Phone], $Q199)=T$1</f>
        <v>0</v>
      </c>
      <c r="U199" s="33" t="b">
        <f>COUNTIF(Table1[Phone], $Q199)=U$1</f>
        <v>0</v>
      </c>
      <c r="V199" s="33" t="b">
        <f>COUNTIF(Table1[Phone], $Q199)=V$1</f>
        <v>0</v>
      </c>
      <c r="W199" s="33" t="b">
        <f>COUNTIF(Table1[Phone], $Q199)=W$1</f>
        <v>0</v>
      </c>
      <c r="X199" s="33" t="b">
        <f>COUNTIF(Table1[Phone], $Q199)=X$1</f>
        <v>0</v>
      </c>
      <c r="Y199" s="33" t="b">
        <f>COUNTIF(Table1[Phone], $Q199)=Y$1</f>
        <v>0</v>
      </c>
    </row>
    <row r="200" spans="2:25" x14ac:dyDescent="0.25">
      <c r="B200" s="33" t="e">
        <f t="array" ref="B200">INDEX(Table1[Restaurant Name], MATCH(0, COUNTIF($B$3:B199,Table1[Restaurant Name]), 0))</f>
        <v>#N/A</v>
      </c>
      <c r="C200" s="33" t="b">
        <f>COUNTIF(Table1[Restaurant Name], $B200)=C$1</f>
        <v>0</v>
      </c>
      <c r="D200" s="33" t="b">
        <f>COUNTIF(Table1[Restaurant Name], $B200)=D$1</f>
        <v>0</v>
      </c>
      <c r="E200" s="33" t="b">
        <f>COUNTIF(Table1[Restaurant Name], $B200)=E$1</f>
        <v>0</v>
      </c>
      <c r="F200" s="33" t="b">
        <f>COUNTIF(Table1[Restaurant Name], $B200)=F$1</f>
        <v>0</v>
      </c>
      <c r="G200" s="33" t="b">
        <f>COUNTIF(Table1[Restaurant Name], $B200)=G$1</f>
        <v>0</v>
      </c>
      <c r="H200" s="33" t="b">
        <f>COUNTIF(Table1[Restaurant Name], $B200)=H$1</f>
        <v>0</v>
      </c>
      <c r="I200" s="33" t="b">
        <f>COUNTIF(Table1[Restaurant Name], $B200)=I$1</f>
        <v>0</v>
      </c>
      <c r="J200" s="33" t="b">
        <f>COUNTIF(Table1[Restaurant Name], $B200)=J$1</f>
        <v>0</v>
      </c>
      <c r="Q200" s="33" t="e">
        <f t="array" ref="Q200">INDEX(Table1[Phone], MATCH(0, COUNTIF($Q$3:Q199,Table1[Phone]), 0))</f>
        <v>#N/A</v>
      </c>
      <c r="R200" s="33" t="b">
        <f>COUNTIF(Table1[Phone], $Q200)=R$1</f>
        <v>0</v>
      </c>
      <c r="S200" s="33" t="b">
        <f>COUNTIF(Table1[Phone], $Q200)=S$1</f>
        <v>0</v>
      </c>
      <c r="T200" s="33" t="b">
        <f>COUNTIF(Table1[Phone], $Q200)=T$1</f>
        <v>0</v>
      </c>
      <c r="U200" s="33" t="b">
        <f>COUNTIF(Table1[Phone], $Q200)=U$1</f>
        <v>0</v>
      </c>
      <c r="V200" s="33" t="b">
        <f>COUNTIF(Table1[Phone], $Q200)=V$1</f>
        <v>0</v>
      </c>
      <c r="W200" s="33" t="b">
        <f>COUNTIF(Table1[Phone], $Q200)=W$1</f>
        <v>0</v>
      </c>
      <c r="X200" s="33" t="b">
        <f>COUNTIF(Table1[Phone], $Q200)=X$1</f>
        <v>0</v>
      </c>
      <c r="Y200" s="33" t="b">
        <f>COUNTIF(Table1[Phone], $Q200)=Y$1</f>
        <v>0</v>
      </c>
    </row>
    <row r="201" spans="2:25" x14ac:dyDescent="0.25">
      <c r="B201" s="33" t="e">
        <f t="array" ref="B201">INDEX(Table1[Restaurant Name], MATCH(0, COUNTIF($B$3:B200,Table1[Restaurant Name]), 0))</f>
        <v>#N/A</v>
      </c>
      <c r="C201" s="33" t="b">
        <f>COUNTIF(Table1[Restaurant Name], $B201)=C$1</f>
        <v>0</v>
      </c>
      <c r="D201" s="33" t="b">
        <f>COUNTIF(Table1[Restaurant Name], $B201)=D$1</f>
        <v>0</v>
      </c>
      <c r="E201" s="33" t="b">
        <f>COUNTIF(Table1[Restaurant Name], $B201)=E$1</f>
        <v>0</v>
      </c>
      <c r="F201" s="33" t="b">
        <f>COUNTIF(Table1[Restaurant Name], $B201)=F$1</f>
        <v>0</v>
      </c>
      <c r="G201" s="33" t="b">
        <f>COUNTIF(Table1[Restaurant Name], $B201)=G$1</f>
        <v>0</v>
      </c>
      <c r="H201" s="33" t="b">
        <f>COUNTIF(Table1[Restaurant Name], $B201)=H$1</f>
        <v>0</v>
      </c>
      <c r="I201" s="33" t="b">
        <f>COUNTIF(Table1[Restaurant Name], $B201)=I$1</f>
        <v>0</v>
      </c>
      <c r="J201" s="33" t="b">
        <f>COUNTIF(Table1[Restaurant Name], $B201)=J$1</f>
        <v>0</v>
      </c>
      <c r="Q201" s="33" t="e">
        <f t="array" ref="Q201">INDEX(Table1[Phone], MATCH(0, COUNTIF($Q$3:Q200,Table1[Phone]), 0))</f>
        <v>#N/A</v>
      </c>
      <c r="R201" s="33" t="b">
        <f>COUNTIF(Table1[Phone], $Q201)=R$1</f>
        <v>0</v>
      </c>
      <c r="S201" s="33" t="b">
        <f>COUNTIF(Table1[Phone], $Q201)=S$1</f>
        <v>0</v>
      </c>
      <c r="T201" s="33" t="b">
        <f>COUNTIF(Table1[Phone], $Q201)=T$1</f>
        <v>0</v>
      </c>
      <c r="U201" s="33" t="b">
        <f>COUNTIF(Table1[Phone], $Q201)=U$1</f>
        <v>0</v>
      </c>
      <c r="V201" s="33" t="b">
        <f>COUNTIF(Table1[Phone], $Q201)=V$1</f>
        <v>0</v>
      </c>
      <c r="W201" s="33" t="b">
        <f>COUNTIF(Table1[Phone], $Q201)=W$1</f>
        <v>0</v>
      </c>
      <c r="X201" s="33" t="b">
        <f>COUNTIF(Table1[Phone], $Q201)=X$1</f>
        <v>0</v>
      </c>
      <c r="Y201" s="33" t="b">
        <f>COUNTIF(Table1[Phone], $Q201)=Y$1</f>
        <v>0</v>
      </c>
    </row>
    <row r="202" spans="2:25" x14ac:dyDescent="0.25">
      <c r="B202" s="33" t="e">
        <f t="array" ref="B202">INDEX(Table1[Restaurant Name], MATCH(0, COUNTIF($B$3:B201,Table1[Restaurant Name]), 0))</f>
        <v>#N/A</v>
      </c>
      <c r="C202" s="33" t="b">
        <f>COUNTIF(Table1[Restaurant Name], $B202)=C$1</f>
        <v>0</v>
      </c>
      <c r="D202" s="33" t="b">
        <f>COUNTIF(Table1[Restaurant Name], $B202)=D$1</f>
        <v>0</v>
      </c>
      <c r="E202" s="33" t="b">
        <f>COUNTIF(Table1[Restaurant Name], $B202)=E$1</f>
        <v>0</v>
      </c>
      <c r="F202" s="33" t="b">
        <f>COUNTIF(Table1[Restaurant Name], $B202)=F$1</f>
        <v>0</v>
      </c>
      <c r="G202" s="33" t="b">
        <f>COUNTIF(Table1[Restaurant Name], $B202)=G$1</f>
        <v>0</v>
      </c>
      <c r="H202" s="33" t="b">
        <f>COUNTIF(Table1[Restaurant Name], $B202)=H$1</f>
        <v>0</v>
      </c>
      <c r="I202" s="33" t="b">
        <f>COUNTIF(Table1[Restaurant Name], $B202)=I$1</f>
        <v>0</v>
      </c>
      <c r="J202" s="33" t="b">
        <f>COUNTIF(Table1[Restaurant Name], $B202)=J$1</f>
        <v>0</v>
      </c>
      <c r="Q202" s="33" t="e">
        <f t="array" ref="Q202">INDEX(Table1[Phone], MATCH(0, COUNTIF($Q$3:Q201,Table1[Phone]), 0))</f>
        <v>#N/A</v>
      </c>
      <c r="R202" s="33" t="b">
        <f>COUNTIF(Table1[Phone], $Q202)=R$1</f>
        <v>0</v>
      </c>
      <c r="S202" s="33" t="b">
        <f>COUNTIF(Table1[Phone], $Q202)=S$1</f>
        <v>0</v>
      </c>
      <c r="T202" s="33" t="b">
        <f>COUNTIF(Table1[Phone], $Q202)=T$1</f>
        <v>0</v>
      </c>
      <c r="U202" s="33" t="b">
        <f>COUNTIF(Table1[Phone], $Q202)=U$1</f>
        <v>0</v>
      </c>
      <c r="V202" s="33" t="b">
        <f>COUNTIF(Table1[Phone], $Q202)=V$1</f>
        <v>0</v>
      </c>
      <c r="W202" s="33" t="b">
        <f>COUNTIF(Table1[Phone], $Q202)=W$1</f>
        <v>0</v>
      </c>
      <c r="X202" s="33" t="b">
        <f>COUNTIF(Table1[Phone], $Q202)=X$1</f>
        <v>0</v>
      </c>
      <c r="Y202" s="33" t="b">
        <f>COUNTIF(Table1[Phone], $Q202)=Y$1</f>
        <v>0</v>
      </c>
    </row>
    <row r="203" spans="2:25" x14ac:dyDescent="0.25">
      <c r="B203" s="33" t="e">
        <f t="array" ref="B203">INDEX(Table1[Restaurant Name], MATCH(0, COUNTIF($B$3:B202,Table1[Restaurant Name]), 0))</f>
        <v>#N/A</v>
      </c>
      <c r="C203" s="33" t="b">
        <f>COUNTIF(Table1[Restaurant Name], $B203)=C$1</f>
        <v>0</v>
      </c>
      <c r="D203" s="33" t="b">
        <f>COUNTIF(Table1[Restaurant Name], $B203)=D$1</f>
        <v>0</v>
      </c>
      <c r="E203" s="33" t="b">
        <f>COUNTIF(Table1[Restaurant Name], $B203)=E$1</f>
        <v>0</v>
      </c>
      <c r="F203" s="33" t="b">
        <f>COUNTIF(Table1[Restaurant Name], $B203)=F$1</f>
        <v>0</v>
      </c>
      <c r="G203" s="33" t="b">
        <f>COUNTIF(Table1[Restaurant Name], $B203)=G$1</f>
        <v>0</v>
      </c>
      <c r="H203" s="33" t="b">
        <f>COUNTIF(Table1[Restaurant Name], $B203)=H$1</f>
        <v>0</v>
      </c>
      <c r="I203" s="33" t="b">
        <f>COUNTIF(Table1[Restaurant Name], $B203)=I$1</f>
        <v>0</v>
      </c>
      <c r="J203" s="33" t="b">
        <f>COUNTIF(Table1[Restaurant Name], $B203)=J$1</f>
        <v>0</v>
      </c>
      <c r="Q203" s="33" t="e">
        <f t="array" ref="Q203">INDEX(Table1[Phone], MATCH(0, COUNTIF($Q$3:Q202,Table1[Phone]), 0))</f>
        <v>#N/A</v>
      </c>
      <c r="R203" s="33" t="b">
        <f>COUNTIF(Table1[Phone], $Q203)=R$1</f>
        <v>0</v>
      </c>
      <c r="S203" s="33" t="b">
        <f>COUNTIF(Table1[Phone], $Q203)=S$1</f>
        <v>0</v>
      </c>
      <c r="T203" s="33" t="b">
        <f>COUNTIF(Table1[Phone], $Q203)=T$1</f>
        <v>0</v>
      </c>
      <c r="U203" s="33" t="b">
        <f>COUNTIF(Table1[Phone], $Q203)=U$1</f>
        <v>0</v>
      </c>
      <c r="V203" s="33" t="b">
        <f>COUNTIF(Table1[Phone], $Q203)=V$1</f>
        <v>0</v>
      </c>
      <c r="W203" s="33" t="b">
        <f>COUNTIF(Table1[Phone], $Q203)=W$1</f>
        <v>0</v>
      </c>
      <c r="X203" s="33" t="b">
        <f>COUNTIF(Table1[Phone], $Q203)=X$1</f>
        <v>0</v>
      </c>
      <c r="Y203" s="33" t="b">
        <f>COUNTIF(Table1[Phone], $Q203)=Y$1</f>
        <v>0</v>
      </c>
    </row>
    <row r="204" spans="2:25" x14ac:dyDescent="0.25">
      <c r="B204" s="33" t="e">
        <f t="array" ref="B204">INDEX(Table1[Restaurant Name], MATCH(0, COUNTIF($B$3:B203,Table1[Restaurant Name]), 0))</f>
        <v>#N/A</v>
      </c>
      <c r="C204" s="33" t="b">
        <f>COUNTIF(Table1[Restaurant Name], $B204)=C$1</f>
        <v>0</v>
      </c>
      <c r="D204" s="33" t="b">
        <f>COUNTIF(Table1[Restaurant Name], $B204)=D$1</f>
        <v>0</v>
      </c>
      <c r="E204" s="33" t="b">
        <f>COUNTIF(Table1[Restaurant Name], $B204)=E$1</f>
        <v>0</v>
      </c>
      <c r="F204" s="33" t="b">
        <f>COUNTIF(Table1[Restaurant Name], $B204)=F$1</f>
        <v>0</v>
      </c>
      <c r="G204" s="33" t="b">
        <f>COUNTIF(Table1[Restaurant Name], $B204)=G$1</f>
        <v>0</v>
      </c>
      <c r="H204" s="33" t="b">
        <f>COUNTIF(Table1[Restaurant Name], $B204)=H$1</f>
        <v>0</v>
      </c>
      <c r="I204" s="33" t="b">
        <f>COUNTIF(Table1[Restaurant Name], $B204)=I$1</f>
        <v>0</v>
      </c>
      <c r="J204" s="33" t="b">
        <f>COUNTIF(Table1[Restaurant Name], $B204)=J$1</f>
        <v>0</v>
      </c>
      <c r="Q204" s="33" t="e">
        <f t="array" ref="Q204">INDEX(Table1[Phone], MATCH(0, COUNTIF($Q$3:Q203,Table1[Phone]), 0))</f>
        <v>#N/A</v>
      </c>
      <c r="R204" s="33" t="b">
        <f>COUNTIF(Table1[Phone], $Q204)=R$1</f>
        <v>0</v>
      </c>
      <c r="S204" s="33" t="b">
        <f>COUNTIF(Table1[Phone], $Q204)=S$1</f>
        <v>0</v>
      </c>
      <c r="T204" s="33" t="b">
        <f>COUNTIF(Table1[Phone], $Q204)=T$1</f>
        <v>0</v>
      </c>
      <c r="U204" s="33" t="b">
        <f>COUNTIF(Table1[Phone], $Q204)=U$1</f>
        <v>0</v>
      </c>
      <c r="V204" s="33" t="b">
        <f>COUNTIF(Table1[Phone], $Q204)=V$1</f>
        <v>0</v>
      </c>
      <c r="W204" s="33" t="b">
        <f>COUNTIF(Table1[Phone], $Q204)=W$1</f>
        <v>0</v>
      </c>
      <c r="X204" s="33" t="b">
        <f>COUNTIF(Table1[Phone], $Q204)=X$1</f>
        <v>0</v>
      </c>
      <c r="Y204" s="33" t="b">
        <f>COUNTIF(Table1[Phone], $Q204)=Y$1</f>
        <v>0</v>
      </c>
    </row>
    <row r="205" spans="2:25" x14ac:dyDescent="0.25">
      <c r="B205" s="33" t="e">
        <f t="array" ref="B205">INDEX(Table1[Restaurant Name], MATCH(0, COUNTIF($B$3:B204,Table1[Restaurant Name]), 0))</f>
        <v>#N/A</v>
      </c>
      <c r="C205" s="33" t="b">
        <f>COUNTIF(Table1[Restaurant Name], $B205)=C$1</f>
        <v>0</v>
      </c>
      <c r="D205" s="33" t="b">
        <f>COUNTIF(Table1[Restaurant Name], $B205)=D$1</f>
        <v>0</v>
      </c>
      <c r="E205" s="33" t="b">
        <f>COUNTIF(Table1[Restaurant Name], $B205)=E$1</f>
        <v>0</v>
      </c>
      <c r="F205" s="33" t="b">
        <f>COUNTIF(Table1[Restaurant Name], $B205)=F$1</f>
        <v>0</v>
      </c>
      <c r="G205" s="33" t="b">
        <f>COUNTIF(Table1[Restaurant Name], $B205)=G$1</f>
        <v>0</v>
      </c>
      <c r="H205" s="33" t="b">
        <f>COUNTIF(Table1[Restaurant Name], $B205)=H$1</f>
        <v>0</v>
      </c>
      <c r="I205" s="33" t="b">
        <f>COUNTIF(Table1[Restaurant Name], $B205)=I$1</f>
        <v>0</v>
      </c>
      <c r="J205" s="33" t="b">
        <f>COUNTIF(Table1[Restaurant Name], $B205)=J$1</f>
        <v>0</v>
      </c>
      <c r="Q205" s="33" t="e">
        <f t="array" ref="Q205">INDEX(Table1[Phone], MATCH(0, COUNTIF($Q$3:Q204,Table1[Phone]), 0))</f>
        <v>#N/A</v>
      </c>
      <c r="R205" s="33" t="b">
        <f>COUNTIF(Table1[Phone], $Q205)=R$1</f>
        <v>0</v>
      </c>
      <c r="S205" s="33" t="b">
        <f>COUNTIF(Table1[Phone], $Q205)=S$1</f>
        <v>0</v>
      </c>
      <c r="T205" s="33" t="b">
        <f>COUNTIF(Table1[Phone], $Q205)=T$1</f>
        <v>0</v>
      </c>
      <c r="U205" s="33" t="b">
        <f>COUNTIF(Table1[Phone], $Q205)=U$1</f>
        <v>0</v>
      </c>
      <c r="V205" s="33" t="b">
        <f>COUNTIF(Table1[Phone], $Q205)=V$1</f>
        <v>0</v>
      </c>
      <c r="W205" s="33" t="b">
        <f>COUNTIF(Table1[Phone], $Q205)=W$1</f>
        <v>0</v>
      </c>
      <c r="X205" s="33" t="b">
        <f>COUNTIF(Table1[Phone], $Q205)=X$1</f>
        <v>0</v>
      </c>
      <c r="Y205" s="33" t="b">
        <f>COUNTIF(Table1[Phone], $Q205)=Y$1</f>
        <v>0</v>
      </c>
    </row>
    <row r="206" spans="2:25" x14ac:dyDescent="0.25">
      <c r="B206" s="33" t="e">
        <f t="array" ref="B206">INDEX(Table1[Restaurant Name], MATCH(0, COUNTIF($B$3:B205,Table1[Restaurant Name]), 0))</f>
        <v>#N/A</v>
      </c>
      <c r="C206" s="33" t="b">
        <f>COUNTIF(Table1[Restaurant Name], $B206)=C$1</f>
        <v>0</v>
      </c>
      <c r="D206" s="33" t="b">
        <f>COUNTIF(Table1[Restaurant Name], $B206)=D$1</f>
        <v>0</v>
      </c>
      <c r="E206" s="33" t="b">
        <f>COUNTIF(Table1[Restaurant Name], $B206)=E$1</f>
        <v>0</v>
      </c>
      <c r="F206" s="33" t="b">
        <f>COUNTIF(Table1[Restaurant Name], $B206)=F$1</f>
        <v>0</v>
      </c>
      <c r="G206" s="33" t="b">
        <f>COUNTIF(Table1[Restaurant Name], $B206)=G$1</f>
        <v>0</v>
      </c>
      <c r="H206" s="33" t="b">
        <f>COUNTIF(Table1[Restaurant Name], $B206)=H$1</f>
        <v>0</v>
      </c>
      <c r="I206" s="33" t="b">
        <f>COUNTIF(Table1[Restaurant Name], $B206)=I$1</f>
        <v>0</v>
      </c>
      <c r="J206" s="33" t="b">
        <f>COUNTIF(Table1[Restaurant Name], $B206)=J$1</f>
        <v>0</v>
      </c>
      <c r="Q206" s="33" t="e">
        <f t="array" ref="Q206">INDEX(Table1[Phone], MATCH(0, COUNTIF($Q$3:Q205,Table1[Phone]), 0))</f>
        <v>#N/A</v>
      </c>
      <c r="R206" s="33" t="b">
        <f>COUNTIF(Table1[Phone], $Q206)=R$1</f>
        <v>0</v>
      </c>
      <c r="S206" s="33" t="b">
        <f>COUNTIF(Table1[Phone], $Q206)=S$1</f>
        <v>0</v>
      </c>
      <c r="T206" s="33" t="b">
        <f>COUNTIF(Table1[Phone], $Q206)=T$1</f>
        <v>0</v>
      </c>
      <c r="U206" s="33" t="b">
        <f>COUNTIF(Table1[Phone], $Q206)=U$1</f>
        <v>0</v>
      </c>
      <c r="V206" s="33" t="b">
        <f>COUNTIF(Table1[Phone], $Q206)=V$1</f>
        <v>0</v>
      </c>
      <c r="W206" s="33" t="b">
        <f>COUNTIF(Table1[Phone], $Q206)=W$1</f>
        <v>0</v>
      </c>
      <c r="X206" s="33" t="b">
        <f>COUNTIF(Table1[Phone], $Q206)=X$1</f>
        <v>0</v>
      </c>
      <c r="Y206" s="33" t="b">
        <f>COUNTIF(Table1[Phone], $Q206)=Y$1</f>
        <v>0</v>
      </c>
    </row>
    <row r="207" spans="2:25" x14ac:dyDescent="0.25">
      <c r="B207" s="33" t="e">
        <f t="array" ref="B207">INDEX(Table1[Restaurant Name], MATCH(0, COUNTIF($B$3:B206,Table1[Restaurant Name]), 0))</f>
        <v>#N/A</v>
      </c>
      <c r="C207" s="33" t="b">
        <f>COUNTIF(Table1[Restaurant Name], $B207)=C$1</f>
        <v>0</v>
      </c>
      <c r="D207" s="33" t="b">
        <f>COUNTIF(Table1[Restaurant Name], $B207)=D$1</f>
        <v>0</v>
      </c>
      <c r="E207" s="33" t="b">
        <f>COUNTIF(Table1[Restaurant Name], $B207)=E$1</f>
        <v>0</v>
      </c>
      <c r="F207" s="33" t="b">
        <f>COUNTIF(Table1[Restaurant Name], $B207)=F$1</f>
        <v>0</v>
      </c>
      <c r="G207" s="33" t="b">
        <f>COUNTIF(Table1[Restaurant Name], $B207)=G$1</f>
        <v>0</v>
      </c>
      <c r="H207" s="33" t="b">
        <f>COUNTIF(Table1[Restaurant Name], $B207)=H$1</f>
        <v>0</v>
      </c>
      <c r="I207" s="33" t="b">
        <f>COUNTIF(Table1[Restaurant Name], $B207)=I$1</f>
        <v>0</v>
      </c>
      <c r="J207" s="33" t="b">
        <f>COUNTIF(Table1[Restaurant Name], $B207)=J$1</f>
        <v>0</v>
      </c>
      <c r="Q207" s="33" t="e">
        <f t="array" ref="Q207">INDEX(Table1[Phone], MATCH(0, COUNTIF($Q$3:Q206,Table1[Phone]), 0))</f>
        <v>#N/A</v>
      </c>
      <c r="R207" s="33" t="b">
        <f>COUNTIF(Table1[Phone], $Q207)=R$1</f>
        <v>0</v>
      </c>
      <c r="S207" s="33" t="b">
        <f>COUNTIF(Table1[Phone], $Q207)=S$1</f>
        <v>0</v>
      </c>
      <c r="T207" s="33" t="b">
        <f>COUNTIF(Table1[Phone], $Q207)=T$1</f>
        <v>0</v>
      </c>
      <c r="U207" s="33" t="b">
        <f>COUNTIF(Table1[Phone], $Q207)=U$1</f>
        <v>0</v>
      </c>
      <c r="V207" s="33" t="b">
        <f>COUNTIF(Table1[Phone], $Q207)=V$1</f>
        <v>0</v>
      </c>
      <c r="W207" s="33" t="b">
        <f>COUNTIF(Table1[Phone], $Q207)=W$1</f>
        <v>0</v>
      </c>
      <c r="X207" s="33" t="b">
        <f>COUNTIF(Table1[Phone], $Q207)=X$1</f>
        <v>0</v>
      </c>
      <c r="Y207" s="33" t="b">
        <f>COUNTIF(Table1[Phone], $Q207)=Y$1</f>
        <v>0</v>
      </c>
    </row>
    <row r="208" spans="2:25" x14ac:dyDescent="0.25">
      <c r="B208" s="33" t="e">
        <f t="array" ref="B208">INDEX(Table1[Restaurant Name], MATCH(0, COUNTIF($B$3:B207,Table1[Restaurant Name]), 0))</f>
        <v>#N/A</v>
      </c>
      <c r="C208" s="33" t="b">
        <f>COUNTIF(Table1[Restaurant Name], $B208)=C$1</f>
        <v>0</v>
      </c>
      <c r="D208" s="33" t="b">
        <f>COUNTIF(Table1[Restaurant Name], $B208)=D$1</f>
        <v>0</v>
      </c>
      <c r="E208" s="33" t="b">
        <f>COUNTIF(Table1[Restaurant Name], $B208)=E$1</f>
        <v>0</v>
      </c>
      <c r="F208" s="33" t="b">
        <f>COUNTIF(Table1[Restaurant Name], $B208)=F$1</f>
        <v>0</v>
      </c>
      <c r="G208" s="33" t="b">
        <f>COUNTIF(Table1[Restaurant Name], $B208)=G$1</f>
        <v>0</v>
      </c>
      <c r="H208" s="33" t="b">
        <f>COUNTIF(Table1[Restaurant Name], $B208)=H$1</f>
        <v>0</v>
      </c>
      <c r="I208" s="33" t="b">
        <f>COUNTIF(Table1[Restaurant Name], $B208)=I$1</f>
        <v>0</v>
      </c>
      <c r="J208" s="33" t="b">
        <f>COUNTIF(Table1[Restaurant Name], $B208)=J$1</f>
        <v>0</v>
      </c>
      <c r="Q208" s="33" t="e">
        <f t="array" ref="Q208">INDEX(Table1[Phone], MATCH(0, COUNTIF($Q$3:Q207,Table1[Phone]), 0))</f>
        <v>#N/A</v>
      </c>
      <c r="R208" s="33" t="b">
        <f>COUNTIF(Table1[Phone], $Q208)=R$1</f>
        <v>0</v>
      </c>
      <c r="S208" s="33" t="b">
        <f>COUNTIF(Table1[Phone], $Q208)=S$1</f>
        <v>0</v>
      </c>
      <c r="T208" s="33" t="b">
        <f>COUNTIF(Table1[Phone], $Q208)=T$1</f>
        <v>0</v>
      </c>
      <c r="U208" s="33" t="b">
        <f>COUNTIF(Table1[Phone], $Q208)=U$1</f>
        <v>0</v>
      </c>
      <c r="V208" s="33" t="b">
        <f>COUNTIF(Table1[Phone], $Q208)=V$1</f>
        <v>0</v>
      </c>
      <c r="W208" s="33" t="b">
        <f>COUNTIF(Table1[Phone], $Q208)=W$1</f>
        <v>0</v>
      </c>
      <c r="X208" s="33" t="b">
        <f>COUNTIF(Table1[Phone], $Q208)=X$1</f>
        <v>0</v>
      </c>
      <c r="Y208" s="33" t="b">
        <f>COUNTIF(Table1[Phone], $Q208)=Y$1</f>
        <v>0</v>
      </c>
    </row>
    <row r="209" spans="2:25" x14ac:dyDescent="0.25">
      <c r="B209" s="33" t="e">
        <f t="array" ref="B209">INDEX(Table1[Restaurant Name], MATCH(0, COUNTIF($B$3:B208,Table1[Restaurant Name]), 0))</f>
        <v>#N/A</v>
      </c>
      <c r="C209" s="33" t="b">
        <f>COUNTIF(Table1[Restaurant Name], $B209)=C$1</f>
        <v>0</v>
      </c>
      <c r="D209" s="33" t="b">
        <f>COUNTIF(Table1[Restaurant Name], $B209)=D$1</f>
        <v>0</v>
      </c>
      <c r="E209" s="33" t="b">
        <f>COUNTIF(Table1[Restaurant Name], $B209)=E$1</f>
        <v>0</v>
      </c>
      <c r="F209" s="33" t="b">
        <f>COUNTIF(Table1[Restaurant Name], $B209)=F$1</f>
        <v>0</v>
      </c>
      <c r="G209" s="33" t="b">
        <f>COUNTIF(Table1[Restaurant Name], $B209)=G$1</f>
        <v>0</v>
      </c>
      <c r="H209" s="33" t="b">
        <f>COUNTIF(Table1[Restaurant Name], $B209)=H$1</f>
        <v>0</v>
      </c>
      <c r="I209" s="33" t="b">
        <f>COUNTIF(Table1[Restaurant Name], $B209)=I$1</f>
        <v>0</v>
      </c>
      <c r="J209" s="33" t="b">
        <f>COUNTIF(Table1[Restaurant Name], $B209)=J$1</f>
        <v>0</v>
      </c>
      <c r="Q209" s="33" t="e">
        <f t="array" ref="Q209">INDEX(Table1[Phone], MATCH(0, COUNTIF($Q$3:Q208,Table1[Phone]), 0))</f>
        <v>#N/A</v>
      </c>
      <c r="R209" s="33" t="b">
        <f>COUNTIF(Table1[Phone], $Q209)=R$1</f>
        <v>0</v>
      </c>
      <c r="S209" s="33" t="b">
        <f>COUNTIF(Table1[Phone], $Q209)=S$1</f>
        <v>0</v>
      </c>
      <c r="T209" s="33" t="b">
        <f>COUNTIF(Table1[Phone], $Q209)=T$1</f>
        <v>0</v>
      </c>
      <c r="U209" s="33" t="b">
        <f>COUNTIF(Table1[Phone], $Q209)=U$1</f>
        <v>0</v>
      </c>
      <c r="V209" s="33" t="b">
        <f>COUNTIF(Table1[Phone], $Q209)=V$1</f>
        <v>0</v>
      </c>
      <c r="W209" s="33" t="b">
        <f>COUNTIF(Table1[Phone], $Q209)=W$1</f>
        <v>0</v>
      </c>
      <c r="X209" s="33" t="b">
        <f>COUNTIF(Table1[Phone], $Q209)=X$1</f>
        <v>0</v>
      </c>
      <c r="Y209" s="33" t="b">
        <f>COUNTIF(Table1[Phone], $Q209)=Y$1</f>
        <v>0</v>
      </c>
    </row>
    <row r="210" spans="2:25" x14ac:dyDescent="0.25">
      <c r="B210" s="33" t="e">
        <f t="array" ref="B210">INDEX(Table1[Restaurant Name], MATCH(0, COUNTIF($B$3:B209,Table1[Restaurant Name]), 0))</f>
        <v>#N/A</v>
      </c>
      <c r="C210" s="33" t="b">
        <f>COUNTIF(Table1[Restaurant Name], $B210)=C$1</f>
        <v>0</v>
      </c>
      <c r="D210" s="33" t="b">
        <f>COUNTIF(Table1[Restaurant Name], $B210)=D$1</f>
        <v>0</v>
      </c>
      <c r="E210" s="33" t="b">
        <f>COUNTIF(Table1[Restaurant Name], $B210)=E$1</f>
        <v>0</v>
      </c>
      <c r="F210" s="33" t="b">
        <f>COUNTIF(Table1[Restaurant Name], $B210)=F$1</f>
        <v>0</v>
      </c>
      <c r="G210" s="33" t="b">
        <f>COUNTIF(Table1[Restaurant Name], $B210)=G$1</f>
        <v>0</v>
      </c>
      <c r="H210" s="33" t="b">
        <f>COUNTIF(Table1[Restaurant Name], $B210)=H$1</f>
        <v>0</v>
      </c>
      <c r="I210" s="33" t="b">
        <f>COUNTIF(Table1[Restaurant Name], $B210)=I$1</f>
        <v>0</v>
      </c>
      <c r="J210" s="33" t="b">
        <f>COUNTIF(Table1[Restaurant Name], $B210)=J$1</f>
        <v>0</v>
      </c>
      <c r="Q210" s="33" t="e">
        <f t="array" ref="Q210">INDEX(Table1[Phone], MATCH(0, COUNTIF($Q$3:Q209,Table1[Phone]), 0))</f>
        <v>#N/A</v>
      </c>
      <c r="R210" s="33" t="b">
        <f>COUNTIF(Table1[Phone], $Q210)=R$1</f>
        <v>0</v>
      </c>
      <c r="S210" s="33" t="b">
        <f>COUNTIF(Table1[Phone], $Q210)=S$1</f>
        <v>0</v>
      </c>
      <c r="T210" s="33" t="b">
        <f>COUNTIF(Table1[Phone], $Q210)=T$1</f>
        <v>0</v>
      </c>
      <c r="U210" s="33" t="b">
        <f>COUNTIF(Table1[Phone], $Q210)=U$1</f>
        <v>0</v>
      </c>
      <c r="V210" s="33" t="b">
        <f>COUNTIF(Table1[Phone], $Q210)=V$1</f>
        <v>0</v>
      </c>
      <c r="W210" s="33" t="b">
        <f>COUNTIF(Table1[Phone], $Q210)=W$1</f>
        <v>0</v>
      </c>
      <c r="X210" s="33" t="b">
        <f>COUNTIF(Table1[Phone], $Q210)=X$1</f>
        <v>0</v>
      </c>
      <c r="Y210" s="33" t="b">
        <f>COUNTIF(Table1[Phone], $Q210)=Y$1</f>
        <v>0</v>
      </c>
    </row>
    <row r="211" spans="2:25" x14ac:dyDescent="0.25">
      <c r="B211" s="33" t="e">
        <f t="array" ref="B211">INDEX(Table1[Restaurant Name], MATCH(0, COUNTIF($B$3:B210,Table1[Restaurant Name]), 0))</f>
        <v>#N/A</v>
      </c>
      <c r="C211" s="33" t="b">
        <f>COUNTIF(Table1[Restaurant Name], $B211)=C$1</f>
        <v>0</v>
      </c>
      <c r="D211" s="33" t="b">
        <f>COUNTIF(Table1[Restaurant Name], $B211)=D$1</f>
        <v>0</v>
      </c>
      <c r="E211" s="33" t="b">
        <f>COUNTIF(Table1[Restaurant Name], $B211)=E$1</f>
        <v>0</v>
      </c>
      <c r="F211" s="33" t="b">
        <f>COUNTIF(Table1[Restaurant Name], $B211)=F$1</f>
        <v>0</v>
      </c>
      <c r="G211" s="33" t="b">
        <f>COUNTIF(Table1[Restaurant Name], $B211)=G$1</f>
        <v>0</v>
      </c>
      <c r="H211" s="33" t="b">
        <f>COUNTIF(Table1[Restaurant Name], $B211)=H$1</f>
        <v>0</v>
      </c>
      <c r="I211" s="33" t="b">
        <f>COUNTIF(Table1[Restaurant Name], $B211)=I$1</f>
        <v>0</v>
      </c>
      <c r="J211" s="33" t="b">
        <f>COUNTIF(Table1[Restaurant Name], $B211)=J$1</f>
        <v>0</v>
      </c>
      <c r="Q211" s="33" t="e">
        <f t="array" ref="Q211">INDEX(Table1[Phone], MATCH(0, COUNTIF($Q$3:Q210,Table1[Phone]), 0))</f>
        <v>#N/A</v>
      </c>
      <c r="R211" s="33" t="b">
        <f>COUNTIF(Table1[Phone], $Q211)=R$1</f>
        <v>0</v>
      </c>
      <c r="S211" s="33" t="b">
        <f>COUNTIF(Table1[Phone], $Q211)=S$1</f>
        <v>0</v>
      </c>
      <c r="T211" s="33" t="b">
        <f>COUNTIF(Table1[Phone], $Q211)=T$1</f>
        <v>0</v>
      </c>
      <c r="U211" s="33" t="b">
        <f>COUNTIF(Table1[Phone], $Q211)=U$1</f>
        <v>0</v>
      </c>
      <c r="V211" s="33" t="b">
        <f>COUNTIF(Table1[Phone], $Q211)=V$1</f>
        <v>0</v>
      </c>
      <c r="W211" s="33" t="b">
        <f>COUNTIF(Table1[Phone], $Q211)=W$1</f>
        <v>0</v>
      </c>
      <c r="X211" s="33" t="b">
        <f>COUNTIF(Table1[Phone], $Q211)=X$1</f>
        <v>0</v>
      </c>
      <c r="Y211" s="33" t="b">
        <f>COUNTIF(Table1[Phone], $Q211)=Y$1</f>
        <v>0</v>
      </c>
    </row>
    <row r="212" spans="2:25" x14ac:dyDescent="0.25">
      <c r="B212" s="33" t="e">
        <f t="array" ref="B212">INDEX(Table1[Restaurant Name], MATCH(0, COUNTIF($B$3:B211,Table1[Restaurant Name]), 0))</f>
        <v>#N/A</v>
      </c>
      <c r="C212" s="33" t="b">
        <f>COUNTIF(Table1[Restaurant Name], $B212)=C$1</f>
        <v>0</v>
      </c>
      <c r="D212" s="33" t="b">
        <f>COUNTIF(Table1[Restaurant Name], $B212)=D$1</f>
        <v>0</v>
      </c>
      <c r="E212" s="33" t="b">
        <f>COUNTIF(Table1[Restaurant Name], $B212)=E$1</f>
        <v>0</v>
      </c>
      <c r="F212" s="33" t="b">
        <f>COUNTIF(Table1[Restaurant Name], $B212)=F$1</f>
        <v>0</v>
      </c>
      <c r="G212" s="33" t="b">
        <f>COUNTIF(Table1[Restaurant Name], $B212)=G$1</f>
        <v>0</v>
      </c>
      <c r="H212" s="33" t="b">
        <f>COUNTIF(Table1[Restaurant Name], $B212)=H$1</f>
        <v>0</v>
      </c>
      <c r="I212" s="33" t="b">
        <f>COUNTIF(Table1[Restaurant Name], $B212)=I$1</f>
        <v>0</v>
      </c>
      <c r="J212" s="33" t="b">
        <f>COUNTIF(Table1[Restaurant Name], $B212)=J$1</f>
        <v>0</v>
      </c>
      <c r="Q212" s="33" t="e">
        <f t="array" ref="Q212">INDEX(Table1[Phone], MATCH(0, COUNTIF($Q$3:Q211,Table1[Phone]), 0))</f>
        <v>#N/A</v>
      </c>
      <c r="R212" s="33" t="b">
        <f>COUNTIF(Table1[Phone], $Q212)=R$1</f>
        <v>0</v>
      </c>
      <c r="S212" s="33" t="b">
        <f>COUNTIF(Table1[Phone], $Q212)=S$1</f>
        <v>0</v>
      </c>
      <c r="T212" s="33" t="b">
        <f>COUNTIF(Table1[Phone], $Q212)=T$1</f>
        <v>0</v>
      </c>
      <c r="U212" s="33" t="b">
        <f>COUNTIF(Table1[Phone], $Q212)=U$1</f>
        <v>0</v>
      </c>
      <c r="V212" s="33" t="b">
        <f>COUNTIF(Table1[Phone], $Q212)=V$1</f>
        <v>0</v>
      </c>
      <c r="W212" s="33" t="b">
        <f>COUNTIF(Table1[Phone], $Q212)=W$1</f>
        <v>0</v>
      </c>
      <c r="X212" s="33" t="b">
        <f>COUNTIF(Table1[Phone], $Q212)=X$1</f>
        <v>0</v>
      </c>
      <c r="Y212" s="33" t="b">
        <f>COUNTIF(Table1[Phone], $Q212)=Y$1</f>
        <v>0</v>
      </c>
    </row>
    <row r="213" spans="2:25" x14ac:dyDescent="0.25">
      <c r="B213" s="33" t="e">
        <f t="array" ref="B213">INDEX(Table1[Restaurant Name], MATCH(0, COUNTIF($B$3:B212,Table1[Restaurant Name]), 0))</f>
        <v>#N/A</v>
      </c>
      <c r="C213" s="33" t="b">
        <f>COUNTIF(Table1[Restaurant Name], $B213)=C$1</f>
        <v>0</v>
      </c>
      <c r="D213" s="33" t="b">
        <f>COUNTIF(Table1[Restaurant Name], $B213)=D$1</f>
        <v>0</v>
      </c>
      <c r="E213" s="33" t="b">
        <f>COUNTIF(Table1[Restaurant Name], $B213)=E$1</f>
        <v>0</v>
      </c>
      <c r="F213" s="33" t="b">
        <f>COUNTIF(Table1[Restaurant Name], $B213)=F$1</f>
        <v>0</v>
      </c>
      <c r="G213" s="33" t="b">
        <f>COUNTIF(Table1[Restaurant Name], $B213)=G$1</f>
        <v>0</v>
      </c>
      <c r="H213" s="33" t="b">
        <f>COUNTIF(Table1[Restaurant Name], $B213)=H$1</f>
        <v>0</v>
      </c>
      <c r="I213" s="33" t="b">
        <f>COUNTIF(Table1[Restaurant Name], $B213)=I$1</f>
        <v>0</v>
      </c>
      <c r="J213" s="33" t="b">
        <f>COUNTIF(Table1[Restaurant Name], $B213)=J$1</f>
        <v>0</v>
      </c>
      <c r="Q213" s="33" t="e">
        <f t="array" ref="Q213">INDEX(Table1[Phone], MATCH(0, COUNTIF($Q$3:Q212,Table1[Phone]), 0))</f>
        <v>#N/A</v>
      </c>
      <c r="R213" s="33" t="b">
        <f>COUNTIF(Table1[Phone], $Q213)=R$1</f>
        <v>0</v>
      </c>
      <c r="S213" s="33" t="b">
        <f>COUNTIF(Table1[Phone], $Q213)=S$1</f>
        <v>0</v>
      </c>
      <c r="T213" s="33" t="b">
        <f>COUNTIF(Table1[Phone], $Q213)=T$1</f>
        <v>0</v>
      </c>
      <c r="U213" s="33" t="b">
        <f>COUNTIF(Table1[Phone], $Q213)=U$1</f>
        <v>0</v>
      </c>
      <c r="V213" s="33" t="b">
        <f>COUNTIF(Table1[Phone], $Q213)=V$1</f>
        <v>0</v>
      </c>
      <c r="W213" s="33" t="b">
        <f>COUNTIF(Table1[Phone], $Q213)=W$1</f>
        <v>0</v>
      </c>
      <c r="X213" s="33" t="b">
        <f>COUNTIF(Table1[Phone], $Q213)=X$1</f>
        <v>0</v>
      </c>
      <c r="Y213" s="33" t="b">
        <f>COUNTIF(Table1[Phone], $Q213)=Y$1</f>
        <v>0</v>
      </c>
    </row>
    <row r="214" spans="2:25" x14ac:dyDescent="0.25">
      <c r="B214" s="33" t="e">
        <f t="array" ref="B214">INDEX(Table1[Restaurant Name], MATCH(0, COUNTIF($B$3:B213,Table1[Restaurant Name]), 0))</f>
        <v>#N/A</v>
      </c>
      <c r="C214" s="33" t="b">
        <f>COUNTIF(Table1[Restaurant Name], $B214)=C$1</f>
        <v>0</v>
      </c>
      <c r="D214" s="33" t="b">
        <f>COUNTIF(Table1[Restaurant Name], $B214)=D$1</f>
        <v>0</v>
      </c>
      <c r="E214" s="33" t="b">
        <f>COUNTIF(Table1[Restaurant Name], $B214)=E$1</f>
        <v>0</v>
      </c>
      <c r="F214" s="33" t="b">
        <f>COUNTIF(Table1[Restaurant Name], $B214)=F$1</f>
        <v>0</v>
      </c>
      <c r="G214" s="33" t="b">
        <f>COUNTIF(Table1[Restaurant Name], $B214)=G$1</f>
        <v>0</v>
      </c>
      <c r="H214" s="33" t="b">
        <f>COUNTIF(Table1[Restaurant Name], $B214)=H$1</f>
        <v>0</v>
      </c>
      <c r="I214" s="33" t="b">
        <f>COUNTIF(Table1[Restaurant Name], $B214)=I$1</f>
        <v>0</v>
      </c>
      <c r="J214" s="33" t="b">
        <f>COUNTIF(Table1[Restaurant Name], $B214)=J$1</f>
        <v>0</v>
      </c>
      <c r="Q214" s="33" t="e">
        <f t="array" ref="Q214">INDEX(Table1[Phone], MATCH(0, COUNTIF($Q$3:Q213,Table1[Phone]), 0))</f>
        <v>#N/A</v>
      </c>
      <c r="R214" s="33" t="b">
        <f>COUNTIF(Table1[Phone], $Q214)=R$1</f>
        <v>0</v>
      </c>
      <c r="S214" s="33" t="b">
        <f>COUNTIF(Table1[Phone], $Q214)=S$1</f>
        <v>0</v>
      </c>
      <c r="T214" s="33" t="b">
        <f>COUNTIF(Table1[Phone], $Q214)=T$1</f>
        <v>0</v>
      </c>
      <c r="U214" s="33" t="b">
        <f>COUNTIF(Table1[Phone], $Q214)=U$1</f>
        <v>0</v>
      </c>
      <c r="V214" s="33" t="b">
        <f>COUNTIF(Table1[Phone], $Q214)=V$1</f>
        <v>0</v>
      </c>
      <c r="W214" s="33" t="b">
        <f>COUNTIF(Table1[Phone], $Q214)=W$1</f>
        <v>0</v>
      </c>
      <c r="X214" s="33" t="b">
        <f>COUNTIF(Table1[Phone], $Q214)=X$1</f>
        <v>0</v>
      </c>
      <c r="Y214" s="33" t="b">
        <f>COUNTIF(Table1[Phone], $Q214)=Y$1</f>
        <v>0</v>
      </c>
    </row>
    <row r="215" spans="2:25" x14ac:dyDescent="0.25">
      <c r="B215" s="33" t="e">
        <f t="array" ref="B215">INDEX(Table1[Restaurant Name], MATCH(0, COUNTIF($B$3:B214,Table1[Restaurant Name]), 0))</f>
        <v>#N/A</v>
      </c>
      <c r="C215" s="33" t="b">
        <f>COUNTIF(Table1[Restaurant Name], $B215)=C$1</f>
        <v>0</v>
      </c>
      <c r="D215" s="33" t="b">
        <f>COUNTIF(Table1[Restaurant Name], $B215)=D$1</f>
        <v>0</v>
      </c>
      <c r="E215" s="33" t="b">
        <f>COUNTIF(Table1[Restaurant Name], $B215)=E$1</f>
        <v>0</v>
      </c>
      <c r="F215" s="33" t="b">
        <f>COUNTIF(Table1[Restaurant Name], $B215)=F$1</f>
        <v>0</v>
      </c>
      <c r="G215" s="33" t="b">
        <f>COUNTIF(Table1[Restaurant Name], $B215)=G$1</f>
        <v>0</v>
      </c>
      <c r="H215" s="33" t="b">
        <f>COUNTIF(Table1[Restaurant Name], $B215)=H$1</f>
        <v>0</v>
      </c>
      <c r="I215" s="33" t="b">
        <f>COUNTIF(Table1[Restaurant Name], $B215)=I$1</f>
        <v>0</v>
      </c>
      <c r="J215" s="33" t="b">
        <f>COUNTIF(Table1[Restaurant Name], $B215)=J$1</f>
        <v>0</v>
      </c>
      <c r="Q215" s="33" t="e">
        <f t="array" ref="Q215">INDEX(Table1[Phone], MATCH(0, COUNTIF($Q$3:Q214,Table1[Phone]), 0))</f>
        <v>#N/A</v>
      </c>
      <c r="R215" s="33" t="b">
        <f>COUNTIF(Table1[Phone], $Q215)=R$1</f>
        <v>0</v>
      </c>
      <c r="S215" s="33" t="b">
        <f>COUNTIF(Table1[Phone], $Q215)=S$1</f>
        <v>0</v>
      </c>
      <c r="T215" s="33" t="b">
        <f>COUNTIF(Table1[Phone], $Q215)=T$1</f>
        <v>0</v>
      </c>
      <c r="U215" s="33" t="b">
        <f>COUNTIF(Table1[Phone], $Q215)=U$1</f>
        <v>0</v>
      </c>
      <c r="V215" s="33" t="b">
        <f>COUNTIF(Table1[Phone], $Q215)=V$1</f>
        <v>0</v>
      </c>
      <c r="W215" s="33" t="b">
        <f>COUNTIF(Table1[Phone], $Q215)=W$1</f>
        <v>0</v>
      </c>
      <c r="X215" s="33" t="b">
        <f>COUNTIF(Table1[Phone], $Q215)=X$1</f>
        <v>0</v>
      </c>
      <c r="Y215" s="33" t="b">
        <f>COUNTIF(Table1[Phone], $Q215)=Y$1</f>
        <v>0</v>
      </c>
    </row>
    <row r="216" spans="2:25" x14ac:dyDescent="0.25">
      <c r="B216" s="33" t="e">
        <f t="array" ref="B216">INDEX(Table1[Restaurant Name], MATCH(0, COUNTIF($B$3:B215,Table1[Restaurant Name]), 0))</f>
        <v>#N/A</v>
      </c>
      <c r="C216" s="33" t="b">
        <f>COUNTIF(Table1[Restaurant Name], $B216)=C$1</f>
        <v>0</v>
      </c>
      <c r="D216" s="33" t="b">
        <f>COUNTIF(Table1[Restaurant Name], $B216)=D$1</f>
        <v>0</v>
      </c>
      <c r="E216" s="33" t="b">
        <f>COUNTIF(Table1[Restaurant Name], $B216)=E$1</f>
        <v>0</v>
      </c>
      <c r="F216" s="33" t="b">
        <f>COUNTIF(Table1[Restaurant Name], $B216)=F$1</f>
        <v>0</v>
      </c>
      <c r="G216" s="33" t="b">
        <f>COUNTIF(Table1[Restaurant Name], $B216)=G$1</f>
        <v>0</v>
      </c>
      <c r="H216" s="33" t="b">
        <f>COUNTIF(Table1[Restaurant Name], $B216)=H$1</f>
        <v>0</v>
      </c>
      <c r="I216" s="33" t="b">
        <f>COUNTIF(Table1[Restaurant Name], $B216)=I$1</f>
        <v>0</v>
      </c>
      <c r="J216" s="33" t="b">
        <f>COUNTIF(Table1[Restaurant Name], $B216)=J$1</f>
        <v>0</v>
      </c>
      <c r="Q216" s="33" t="e">
        <f t="array" ref="Q216">INDEX(Table1[Phone], MATCH(0, COUNTIF($Q$3:Q215,Table1[Phone]), 0))</f>
        <v>#N/A</v>
      </c>
      <c r="R216" s="33" t="b">
        <f>COUNTIF(Table1[Phone], $Q216)=R$1</f>
        <v>0</v>
      </c>
      <c r="S216" s="33" t="b">
        <f>COUNTIF(Table1[Phone], $Q216)=S$1</f>
        <v>0</v>
      </c>
      <c r="T216" s="33" t="b">
        <f>COUNTIF(Table1[Phone], $Q216)=T$1</f>
        <v>0</v>
      </c>
      <c r="U216" s="33" t="b">
        <f>COUNTIF(Table1[Phone], $Q216)=U$1</f>
        <v>0</v>
      </c>
      <c r="V216" s="33" t="b">
        <f>COUNTIF(Table1[Phone], $Q216)=V$1</f>
        <v>0</v>
      </c>
      <c r="W216" s="33" t="b">
        <f>COUNTIF(Table1[Phone], $Q216)=W$1</f>
        <v>0</v>
      </c>
      <c r="X216" s="33" t="b">
        <f>COUNTIF(Table1[Phone], $Q216)=X$1</f>
        <v>0</v>
      </c>
      <c r="Y216" s="33" t="b">
        <f>COUNTIF(Table1[Phone], $Q216)=Y$1</f>
        <v>0</v>
      </c>
    </row>
    <row r="217" spans="2:25" x14ac:dyDescent="0.25">
      <c r="B217" s="33" t="e">
        <f t="array" ref="B217">INDEX(Table1[Restaurant Name], MATCH(0, COUNTIF($B$3:B216,Table1[Restaurant Name]), 0))</f>
        <v>#N/A</v>
      </c>
      <c r="C217" s="33" t="b">
        <f>COUNTIF(Table1[Restaurant Name], $B217)=C$1</f>
        <v>0</v>
      </c>
      <c r="D217" s="33" t="b">
        <f>COUNTIF(Table1[Restaurant Name], $B217)=D$1</f>
        <v>0</v>
      </c>
      <c r="E217" s="33" t="b">
        <f>COUNTIF(Table1[Restaurant Name], $B217)=E$1</f>
        <v>0</v>
      </c>
      <c r="F217" s="33" t="b">
        <f>COUNTIF(Table1[Restaurant Name], $B217)=F$1</f>
        <v>0</v>
      </c>
      <c r="G217" s="33" t="b">
        <f>COUNTIF(Table1[Restaurant Name], $B217)=G$1</f>
        <v>0</v>
      </c>
      <c r="H217" s="33" t="b">
        <f>COUNTIF(Table1[Restaurant Name], $B217)=H$1</f>
        <v>0</v>
      </c>
      <c r="I217" s="33" t="b">
        <f>COUNTIF(Table1[Restaurant Name], $B217)=I$1</f>
        <v>0</v>
      </c>
      <c r="J217" s="33" t="b">
        <f>COUNTIF(Table1[Restaurant Name], $B217)=J$1</f>
        <v>0</v>
      </c>
      <c r="Q217" s="33" t="e">
        <f t="array" ref="Q217">INDEX(Table1[Phone], MATCH(0, COUNTIF($Q$3:Q216,Table1[Phone]), 0))</f>
        <v>#N/A</v>
      </c>
      <c r="R217" s="33" t="b">
        <f>COUNTIF(Table1[Phone], $Q217)=R$1</f>
        <v>0</v>
      </c>
      <c r="S217" s="33" t="b">
        <f>COUNTIF(Table1[Phone], $Q217)=S$1</f>
        <v>0</v>
      </c>
      <c r="T217" s="33" t="b">
        <f>COUNTIF(Table1[Phone], $Q217)=T$1</f>
        <v>0</v>
      </c>
      <c r="U217" s="33" t="b">
        <f>COUNTIF(Table1[Phone], $Q217)=U$1</f>
        <v>0</v>
      </c>
      <c r="V217" s="33" t="b">
        <f>COUNTIF(Table1[Phone], $Q217)=V$1</f>
        <v>0</v>
      </c>
      <c r="W217" s="33" t="b">
        <f>COUNTIF(Table1[Phone], $Q217)=W$1</f>
        <v>0</v>
      </c>
      <c r="X217" s="33" t="b">
        <f>COUNTIF(Table1[Phone], $Q217)=X$1</f>
        <v>0</v>
      </c>
      <c r="Y217" s="33" t="b">
        <f>COUNTIF(Table1[Phone], $Q217)=Y$1</f>
        <v>0</v>
      </c>
    </row>
    <row r="218" spans="2:25" x14ac:dyDescent="0.25">
      <c r="B218" s="33" t="e">
        <f t="array" ref="B218">INDEX(Table1[Restaurant Name], MATCH(0, COUNTIF($B$3:B217,Table1[Restaurant Name]), 0))</f>
        <v>#N/A</v>
      </c>
      <c r="C218" s="33" t="b">
        <f>COUNTIF(Table1[Restaurant Name], $B218)=C$1</f>
        <v>0</v>
      </c>
      <c r="D218" s="33" t="b">
        <f>COUNTIF(Table1[Restaurant Name], $B218)=D$1</f>
        <v>0</v>
      </c>
      <c r="E218" s="33" t="b">
        <f>COUNTIF(Table1[Restaurant Name], $B218)=E$1</f>
        <v>0</v>
      </c>
      <c r="F218" s="33" t="b">
        <f>COUNTIF(Table1[Restaurant Name], $B218)=F$1</f>
        <v>0</v>
      </c>
      <c r="G218" s="33" t="b">
        <f>COUNTIF(Table1[Restaurant Name], $B218)=G$1</f>
        <v>0</v>
      </c>
      <c r="H218" s="33" t="b">
        <f>COUNTIF(Table1[Restaurant Name], $B218)=H$1</f>
        <v>0</v>
      </c>
      <c r="I218" s="33" t="b">
        <f>COUNTIF(Table1[Restaurant Name], $B218)=I$1</f>
        <v>0</v>
      </c>
      <c r="J218" s="33" t="b">
        <f>COUNTIF(Table1[Restaurant Name], $B218)=J$1</f>
        <v>0</v>
      </c>
      <c r="Q218" s="33" t="e">
        <f t="array" ref="Q218">INDEX(Table1[Phone], MATCH(0, COUNTIF($Q$3:Q217,Table1[Phone]), 0))</f>
        <v>#N/A</v>
      </c>
      <c r="R218" s="33" t="b">
        <f>COUNTIF(Table1[Phone], $Q218)=R$1</f>
        <v>0</v>
      </c>
      <c r="S218" s="33" t="b">
        <f>COUNTIF(Table1[Phone], $Q218)=S$1</f>
        <v>0</v>
      </c>
      <c r="T218" s="33" t="b">
        <f>COUNTIF(Table1[Phone], $Q218)=T$1</f>
        <v>0</v>
      </c>
      <c r="U218" s="33" t="b">
        <f>COUNTIF(Table1[Phone], $Q218)=U$1</f>
        <v>0</v>
      </c>
      <c r="V218" s="33" t="b">
        <f>COUNTIF(Table1[Phone], $Q218)=V$1</f>
        <v>0</v>
      </c>
      <c r="W218" s="33" t="b">
        <f>COUNTIF(Table1[Phone], $Q218)=W$1</f>
        <v>0</v>
      </c>
      <c r="X218" s="33" t="b">
        <f>COUNTIF(Table1[Phone], $Q218)=X$1</f>
        <v>0</v>
      </c>
      <c r="Y218" s="33" t="b">
        <f>COUNTIF(Table1[Phone], $Q218)=Y$1</f>
        <v>0</v>
      </c>
    </row>
    <row r="219" spans="2:25" x14ac:dyDescent="0.25">
      <c r="B219" s="33" t="e">
        <f t="array" ref="B219">INDEX(Table1[Restaurant Name], MATCH(0, COUNTIF($B$3:B218,Table1[Restaurant Name]), 0))</f>
        <v>#N/A</v>
      </c>
      <c r="C219" s="33" t="b">
        <f>COUNTIF(Table1[Restaurant Name], $B219)=C$1</f>
        <v>0</v>
      </c>
      <c r="D219" s="33" t="b">
        <f>COUNTIF(Table1[Restaurant Name], $B219)=D$1</f>
        <v>0</v>
      </c>
      <c r="E219" s="33" t="b">
        <f>COUNTIF(Table1[Restaurant Name], $B219)=E$1</f>
        <v>0</v>
      </c>
      <c r="F219" s="33" t="b">
        <f>COUNTIF(Table1[Restaurant Name], $B219)=F$1</f>
        <v>0</v>
      </c>
      <c r="G219" s="33" t="b">
        <f>COUNTIF(Table1[Restaurant Name], $B219)=G$1</f>
        <v>0</v>
      </c>
      <c r="H219" s="33" t="b">
        <f>COUNTIF(Table1[Restaurant Name], $B219)=H$1</f>
        <v>0</v>
      </c>
      <c r="I219" s="33" t="b">
        <f>COUNTIF(Table1[Restaurant Name], $B219)=I$1</f>
        <v>0</v>
      </c>
      <c r="J219" s="33" t="b">
        <f>COUNTIF(Table1[Restaurant Name], $B219)=J$1</f>
        <v>0</v>
      </c>
      <c r="Q219" s="33" t="e">
        <f t="array" ref="Q219">INDEX(Table1[Phone], MATCH(0, COUNTIF($Q$3:Q218,Table1[Phone]), 0))</f>
        <v>#N/A</v>
      </c>
      <c r="R219" s="33" t="b">
        <f>COUNTIF(Table1[Phone], $Q219)=R$1</f>
        <v>0</v>
      </c>
      <c r="S219" s="33" t="b">
        <f>COUNTIF(Table1[Phone], $Q219)=S$1</f>
        <v>0</v>
      </c>
      <c r="T219" s="33" t="b">
        <f>COUNTIF(Table1[Phone], $Q219)=T$1</f>
        <v>0</v>
      </c>
      <c r="U219" s="33" t="b">
        <f>COUNTIF(Table1[Phone], $Q219)=U$1</f>
        <v>0</v>
      </c>
      <c r="V219" s="33" t="b">
        <f>COUNTIF(Table1[Phone], $Q219)=V$1</f>
        <v>0</v>
      </c>
      <c r="W219" s="33" t="b">
        <f>COUNTIF(Table1[Phone], $Q219)=W$1</f>
        <v>0</v>
      </c>
      <c r="X219" s="33" t="b">
        <f>COUNTIF(Table1[Phone], $Q219)=X$1</f>
        <v>0</v>
      </c>
      <c r="Y219" s="33" t="b">
        <f>COUNTIF(Table1[Phone], $Q219)=Y$1</f>
        <v>0</v>
      </c>
    </row>
    <row r="220" spans="2:25" x14ac:dyDescent="0.25">
      <c r="B220" s="33" t="e">
        <f t="array" ref="B220">INDEX(Table1[Restaurant Name], MATCH(0, COUNTIF($B$3:B219,Table1[Restaurant Name]), 0))</f>
        <v>#N/A</v>
      </c>
      <c r="C220" s="33" t="b">
        <f>COUNTIF(Table1[Restaurant Name], $B220)=C$1</f>
        <v>0</v>
      </c>
      <c r="D220" s="33" t="b">
        <f>COUNTIF(Table1[Restaurant Name], $B220)=D$1</f>
        <v>0</v>
      </c>
      <c r="E220" s="33" t="b">
        <f>COUNTIF(Table1[Restaurant Name], $B220)=E$1</f>
        <v>0</v>
      </c>
      <c r="F220" s="33" t="b">
        <f>COUNTIF(Table1[Restaurant Name], $B220)=F$1</f>
        <v>0</v>
      </c>
      <c r="G220" s="33" t="b">
        <f>COUNTIF(Table1[Restaurant Name], $B220)=G$1</f>
        <v>0</v>
      </c>
      <c r="H220" s="33" t="b">
        <f>COUNTIF(Table1[Restaurant Name], $B220)=H$1</f>
        <v>0</v>
      </c>
      <c r="I220" s="33" t="b">
        <f>COUNTIF(Table1[Restaurant Name], $B220)=I$1</f>
        <v>0</v>
      </c>
      <c r="J220" s="33" t="b">
        <f>COUNTIF(Table1[Restaurant Name], $B220)=J$1</f>
        <v>0</v>
      </c>
      <c r="Q220" s="33" t="e">
        <f t="array" ref="Q220">INDEX(Table1[Phone], MATCH(0, COUNTIF($Q$3:Q219,Table1[Phone]), 0))</f>
        <v>#N/A</v>
      </c>
      <c r="R220" s="33" t="b">
        <f>COUNTIF(Table1[Phone], $Q220)=R$1</f>
        <v>0</v>
      </c>
      <c r="S220" s="33" t="b">
        <f>COUNTIF(Table1[Phone], $Q220)=S$1</f>
        <v>0</v>
      </c>
      <c r="T220" s="33" t="b">
        <f>COUNTIF(Table1[Phone], $Q220)=T$1</f>
        <v>0</v>
      </c>
      <c r="U220" s="33" t="b">
        <f>COUNTIF(Table1[Phone], $Q220)=U$1</f>
        <v>0</v>
      </c>
      <c r="V220" s="33" t="b">
        <f>COUNTIF(Table1[Phone], $Q220)=V$1</f>
        <v>0</v>
      </c>
      <c r="W220" s="33" t="b">
        <f>COUNTIF(Table1[Phone], $Q220)=W$1</f>
        <v>0</v>
      </c>
      <c r="X220" s="33" t="b">
        <f>COUNTIF(Table1[Phone], $Q220)=X$1</f>
        <v>0</v>
      </c>
      <c r="Y220" s="33" t="b">
        <f>COUNTIF(Table1[Phone], $Q220)=Y$1</f>
        <v>0</v>
      </c>
    </row>
    <row r="221" spans="2:25" x14ac:dyDescent="0.25">
      <c r="B221" s="33" t="e">
        <f t="array" ref="B221">INDEX(Table1[Restaurant Name], MATCH(0, COUNTIF($B$3:B220,Table1[Restaurant Name]), 0))</f>
        <v>#N/A</v>
      </c>
      <c r="C221" s="33" t="b">
        <f>COUNTIF(Table1[Restaurant Name], $B221)=C$1</f>
        <v>0</v>
      </c>
      <c r="D221" s="33" t="b">
        <f>COUNTIF(Table1[Restaurant Name], $B221)=D$1</f>
        <v>0</v>
      </c>
      <c r="E221" s="33" t="b">
        <f>COUNTIF(Table1[Restaurant Name], $B221)=E$1</f>
        <v>0</v>
      </c>
      <c r="F221" s="33" t="b">
        <f>COUNTIF(Table1[Restaurant Name], $B221)=F$1</f>
        <v>0</v>
      </c>
      <c r="G221" s="33" t="b">
        <f>COUNTIF(Table1[Restaurant Name], $B221)=G$1</f>
        <v>0</v>
      </c>
      <c r="H221" s="33" t="b">
        <f>COUNTIF(Table1[Restaurant Name], $B221)=H$1</f>
        <v>0</v>
      </c>
      <c r="I221" s="33" t="b">
        <f>COUNTIF(Table1[Restaurant Name], $B221)=I$1</f>
        <v>0</v>
      </c>
      <c r="J221" s="33" t="b">
        <f>COUNTIF(Table1[Restaurant Name], $B221)=J$1</f>
        <v>0</v>
      </c>
      <c r="Q221" s="33" t="e">
        <f t="array" ref="Q221">INDEX(Table1[Phone], MATCH(0, COUNTIF($Q$3:Q220,Table1[Phone]), 0))</f>
        <v>#N/A</v>
      </c>
      <c r="R221" s="33" t="b">
        <f>COUNTIF(Table1[Phone], $Q221)=R$1</f>
        <v>0</v>
      </c>
      <c r="S221" s="33" t="b">
        <f>COUNTIF(Table1[Phone], $Q221)=S$1</f>
        <v>0</v>
      </c>
      <c r="T221" s="33" t="b">
        <f>COUNTIF(Table1[Phone], $Q221)=T$1</f>
        <v>0</v>
      </c>
      <c r="U221" s="33" t="b">
        <f>COUNTIF(Table1[Phone], $Q221)=U$1</f>
        <v>0</v>
      </c>
      <c r="V221" s="33" t="b">
        <f>COUNTIF(Table1[Phone], $Q221)=V$1</f>
        <v>0</v>
      </c>
      <c r="W221" s="33" t="b">
        <f>COUNTIF(Table1[Phone], $Q221)=W$1</f>
        <v>0</v>
      </c>
      <c r="X221" s="33" t="b">
        <f>COUNTIF(Table1[Phone], $Q221)=X$1</f>
        <v>0</v>
      </c>
      <c r="Y221" s="33" t="b">
        <f>COUNTIF(Table1[Phone], $Q221)=Y$1</f>
        <v>0</v>
      </c>
    </row>
    <row r="222" spans="2:25" x14ac:dyDescent="0.25">
      <c r="B222" s="33" t="e">
        <f t="array" ref="B222">INDEX(Table1[Restaurant Name], MATCH(0, COUNTIF($B$3:B221,Table1[Restaurant Name]), 0))</f>
        <v>#N/A</v>
      </c>
      <c r="C222" s="33" t="b">
        <f>COUNTIF(Table1[Restaurant Name], $B222)=C$1</f>
        <v>0</v>
      </c>
      <c r="D222" s="33" t="b">
        <f>COUNTIF(Table1[Restaurant Name], $B222)=D$1</f>
        <v>0</v>
      </c>
      <c r="E222" s="33" t="b">
        <f>COUNTIF(Table1[Restaurant Name], $B222)=E$1</f>
        <v>0</v>
      </c>
      <c r="F222" s="33" t="b">
        <f>COUNTIF(Table1[Restaurant Name], $B222)=F$1</f>
        <v>0</v>
      </c>
      <c r="G222" s="33" t="b">
        <f>COUNTIF(Table1[Restaurant Name], $B222)=G$1</f>
        <v>0</v>
      </c>
      <c r="H222" s="33" t="b">
        <f>COUNTIF(Table1[Restaurant Name], $B222)=H$1</f>
        <v>0</v>
      </c>
      <c r="I222" s="33" t="b">
        <f>COUNTIF(Table1[Restaurant Name], $B222)=I$1</f>
        <v>0</v>
      </c>
      <c r="J222" s="33" t="b">
        <f>COUNTIF(Table1[Restaurant Name], $B222)=J$1</f>
        <v>0</v>
      </c>
      <c r="Q222" s="33" t="e">
        <f t="array" ref="Q222">INDEX(Table1[Phone], MATCH(0, COUNTIF($Q$3:Q221,Table1[Phone]), 0))</f>
        <v>#N/A</v>
      </c>
      <c r="R222" s="33" t="b">
        <f>COUNTIF(Table1[Phone], $Q222)=R$1</f>
        <v>0</v>
      </c>
      <c r="S222" s="33" t="b">
        <f>COUNTIF(Table1[Phone], $Q222)=S$1</f>
        <v>0</v>
      </c>
      <c r="T222" s="33" t="b">
        <f>COUNTIF(Table1[Phone], $Q222)=T$1</f>
        <v>0</v>
      </c>
      <c r="U222" s="33" t="b">
        <f>COUNTIF(Table1[Phone], $Q222)=U$1</f>
        <v>0</v>
      </c>
      <c r="V222" s="33" t="b">
        <f>COUNTIF(Table1[Phone], $Q222)=V$1</f>
        <v>0</v>
      </c>
      <c r="W222" s="33" t="b">
        <f>COUNTIF(Table1[Phone], $Q222)=W$1</f>
        <v>0</v>
      </c>
      <c r="X222" s="33" t="b">
        <f>COUNTIF(Table1[Phone], $Q222)=X$1</f>
        <v>0</v>
      </c>
      <c r="Y222" s="33" t="b">
        <f>COUNTIF(Table1[Phone], $Q222)=Y$1</f>
        <v>0</v>
      </c>
    </row>
    <row r="223" spans="2:25" x14ac:dyDescent="0.25">
      <c r="B223" s="33" t="e">
        <f t="array" ref="B223">INDEX(Table1[Restaurant Name], MATCH(0, COUNTIF($B$3:B222,Table1[Restaurant Name]), 0))</f>
        <v>#N/A</v>
      </c>
      <c r="C223" s="33" t="b">
        <f>COUNTIF(Table1[Restaurant Name], $B223)=C$1</f>
        <v>0</v>
      </c>
      <c r="D223" s="33" t="b">
        <f>COUNTIF(Table1[Restaurant Name], $B223)=D$1</f>
        <v>0</v>
      </c>
      <c r="E223" s="33" t="b">
        <f>COUNTIF(Table1[Restaurant Name], $B223)=E$1</f>
        <v>0</v>
      </c>
      <c r="F223" s="33" t="b">
        <f>COUNTIF(Table1[Restaurant Name], $B223)=F$1</f>
        <v>0</v>
      </c>
      <c r="G223" s="33" t="b">
        <f>COUNTIF(Table1[Restaurant Name], $B223)=G$1</f>
        <v>0</v>
      </c>
      <c r="H223" s="33" t="b">
        <f>COUNTIF(Table1[Restaurant Name], $B223)=H$1</f>
        <v>0</v>
      </c>
      <c r="I223" s="33" t="b">
        <f>COUNTIF(Table1[Restaurant Name], $B223)=I$1</f>
        <v>0</v>
      </c>
      <c r="J223" s="33" t="b">
        <f>COUNTIF(Table1[Restaurant Name], $B223)=J$1</f>
        <v>0</v>
      </c>
      <c r="Q223" s="33" t="e">
        <f t="array" ref="Q223">INDEX(Table1[Phone], MATCH(0, COUNTIF($Q$3:Q222,Table1[Phone]), 0))</f>
        <v>#N/A</v>
      </c>
      <c r="R223" s="33" t="b">
        <f>COUNTIF(Table1[Phone], $Q223)=R$1</f>
        <v>0</v>
      </c>
      <c r="S223" s="33" t="b">
        <f>COUNTIF(Table1[Phone], $Q223)=S$1</f>
        <v>0</v>
      </c>
      <c r="T223" s="33" t="b">
        <f>COUNTIF(Table1[Phone], $Q223)=T$1</f>
        <v>0</v>
      </c>
      <c r="U223" s="33" t="b">
        <f>COUNTIF(Table1[Phone], $Q223)=U$1</f>
        <v>0</v>
      </c>
      <c r="V223" s="33" t="b">
        <f>COUNTIF(Table1[Phone], $Q223)=V$1</f>
        <v>0</v>
      </c>
      <c r="W223" s="33" t="b">
        <f>COUNTIF(Table1[Phone], $Q223)=W$1</f>
        <v>0</v>
      </c>
      <c r="X223" s="33" t="b">
        <f>COUNTIF(Table1[Phone], $Q223)=X$1</f>
        <v>0</v>
      </c>
      <c r="Y223" s="33" t="b">
        <f>COUNTIF(Table1[Phone], $Q223)=Y$1</f>
        <v>0</v>
      </c>
    </row>
    <row r="224" spans="2:25" x14ac:dyDescent="0.25">
      <c r="B224" s="33" t="e">
        <f t="array" ref="B224">INDEX(Table1[Restaurant Name], MATCH(0, COUNTIF($B$3:B223,Table1[Restaurant Name]), 0))</f>
        <v>#N/A</v>
      </c>
      <c r="C224" s="33" t="b">
        <f>COUNTIF(Table1[Restaurant Name], $B224)=C$1</f>
        <v>0</v>
      </c>
      <c r="D224" s="33" t="b">
        <f>COUNTIF(Table1[Restaurant Name], $B224)=D$1</f>
        <v>0</v>
      </c>
      <c r="E224" s="33" t="b">
        <f>COUNTIF(Table1[Restaurant Name], $B224)=E$1</f>
        <v>0</v>
      </c>
      <c r="F224" s="33" t="b">
        <f>COUNTIF(Table1[Restaurant Name], $B224)=F$1</f>
        <v>0</v>
      </c>
      <c r="G224" s="33" t="b">
        <f>COUNTIF(Table1[Restaurant Name], $B224)=G$1</f>
        <v>0</v>
      </c>
      <c r="H224" s="33" t="b">
        <f>COUNTIF(Table1[Restaurant Name], $B224)=H$1</f>
        <v>0</v>
      </c>
      <c r="I224" s="33" t="b">
        <f>COUNTIF(Table1[Restaurant Name], $B224)=I$1</f>
        <v>0</v>
      </c>
      <c r="J224" s="33" t="b">
        <f>COUNTIF(Table1[Restaurant Name], $B224)=J$1</f>
        <v>0</v>
      </c>
      <c r="Q224" s="33" t="e">
        <f t="array" ref="Q224">INDEX(Table1[Phone], MATCH(0, COUNTIF($Q$3:Q223,Table1[Phone]), 0))</f>
        <v>#N/A</v>
      </c>
      <c r="R224" s="33" t="b">
        <f>COUNTIF(Table1[Phone], $Q224)=R$1</f>
        <v>0</v>
      </c>
      <c r="S224" s="33" t="b">
        <f>COUNTIF(Table1[Phone], $Q224)=S$1</f>
        <v>0</v>
      </c>
      <c r="T224" s="33" t="b">
        <f>COUNTIF(Table1[Phone], $Q224)=T$1</f>
        <v>0</v>
      </c>
      <c r="U224" s="33" t="b">
        <f>COUNTIF(Table1[Phone], $Q224)=U$1</f>
        <v>0</v>
      </c>
      <c r="V224" s="33" t="b">
        <f>COUNTIF(Table1[Phone], $Q224)=V$1</f>
        <v>0</v>
      </c>
      <c r="W224" s="33" t="b">
        <f>COUNTIF(Table1[Phone], $Q224)=W$1</f>
        <v>0</v>
      </c>
      <c r="X224" s="33" t="b">
        <f>COUNTIF(Table1[Phone], $Q224)=X$1</f>
        <v>0</v>
      </c>
      <c r="Y224" s="33" t="b">
        <f>COUNTIF(Table1[Phone], $Q224)=Y$1</f>
        <v>0</v>
      </c>
    </row>
    <row r="225" spans="2:25" x14ac:dyDescent="0.25">
      <c r="B225" s="33" t="e">
        <f t="array" ref="B225">INDEX(Table1[Restaurant Name], MATCH(0, COUNTIF($B$3:B224,Table1[Restaurant Name]), 0))</f>
        <v>#N/A</v>
      </c>
      <c r="C225" s="33" t="b">
        <f>COUNTIF(Table1[Restaurant Name], $B225)=C$1</f>
        <v>0</v>
      </c>
      <c r="D225" s="33" t="b">
        <f>COUNTIF(Table1[Restaurant Name], $B225)=D$1</f>
        <v>0</v>
      </c>
      <c r="E225" s="33" t="b">
        <f>COUNTIF(Table1[Restaurant Name], $B225)=E$1</f>
        <v>0</v>
      </c>
      <c r="F225" s="33" t="b">
        <f>COUNTIF(Table1[Restaurant Name], $B225)=F$1</f>
        <v>0</v>
      </c>
      <c r="G225" s="33" t="b">
        <f>COUNTIF(Table1[Restaurant Name], $B225)=G$1</f>
        <v>0</v>
      </c>
      <c r="H225" s="33" t="b">
        <f>COUNTIF(Table1[Restaurant Name], $B225)=H$1</f>
        <v>0</v>
      </c>
      <c r="I225" s="33" t="b">
        <f>COUNTIF(Table1[Restaurant Name], $B225)=I$1</f>
        <v>0</v>
      </c>
      <c r="J225" s="33" t="b">
        <f>COUNTIF(Table1[Restaurant Name], $B225)=J$1</f>
        <v>0</v>
      </c>
      <c r="Q225" s="33" t="e">
        <f t="array" ref="Q225">INDEX(Table1[Phone], MATCH(0, COUNTIF($Q$3:Q224,Table1[Phone]), 0))</f>
        <v>#N/A</v>
      </c>
      <c r="R225" s="33" t="b">
        <f>COUNTIF(Table1[Phone], $Q225)=R$1</f>
        <v>0</v>
      </c>
      <c r="S225" s="33" t="b">
        <f>COUNTIF(Table1[Phone], $Q225)=S$1</f>
        <v>0</v>
      </c>
      <c r="T225" s="33" t="b">
        <f>COUNTIF(Table1[Phone], $Q225)=T$1</f>
        <v>0</v>
      </c>
      <c r="U225" s="33" t="b">
        <f>COUNTIF(Table1[Phone], $Q225)=U$1</f>
        <v>0</v>
      </c>
      <c r="V225" s="33" t="b">
        <f>COUNTIF(Table1[Phone], $Q225)=V$1</f>
        <v>0</v>
      </c>
      <c r="W225" s="33" t="b">
        <f>COUNTIF(Table1[Phone], $Q225)=W$1</f>
        <v>0</v>
      </c>
      <c r="X225" s="33" t="b">
        <f>COUNTIF(Table1[Phone], $Q225)=X$1</f>
        <v>0</v>
      </c>
      <c r="Y225" s="33" t="b">
        <f>COUNTIF(Table1[Phone], $Q225)=Y$1</f>
        <v>0</v>
      </c>
    </row>
    <row r="226" spans="2:25" x14ac:dyDescent="0.25">
      <c r="B226" s="33" t="e">
        <f t="array" ref="B226">INDEX(Table1[Restaurant Name], MATCH(0, COUNTIF($B$3:B225,Table1[Restaurant Name]), 0))</f>
        <v>#N/A</v>
      </c>
      <c r="C226" s="33" t="b">
        <f>COUNTIF(Table1[Restaurant Name], $B226)=C$1</f>
        <v>0</v>
      </c>
      <c r="D226" s="33" t="b">
        <f>COUNTIF(Table1[Restaurant Name], $B226)=D$1</f>
        <v>0</v>
      </c>
      <c r="E226" s="33" t="b">
        <f>COUNTIF(Table1[Restaurant Name], $B226)=E$1</f>
        <v>0</v>
      </c>
      <c r="F226" s="33" t="b">
        <f>COUNTIF(Table1[Restaurant Name], $B226)=F$1</f>
        <v>0</v>
      </c>
      <c r="G226" s="33" t="b">
        <f>COUNTIF(Table1[Restaurant Name], $B226)=G$1</f>
        <v>0</v>
      </c>
      <c r="H226" s="33" t="b">
        <f>COUNTIF(Table1[Restaurant Name], $B226)=H$1</f>
        <v>0</v>
      </c>
      <c r="I226" s="33" t="b">
        <f>COUNTIF(Table1[Restaurant Name], $B226)=I$1</f>
        <v>0</v>
      </c>
      <c r="J226" s="33" t="b">
        <f>COUNTIF(Table1[Restaurant Name], $B226)=J$1</f>
        <v>0</v>
      </c>
      <c r="Q226" s="33" t="e">
        <f t="array" ref="Q226">INDEX(Table1[Phone], MATCH(0, COUNTIF($Q$3:Q225,Table1[Phone]), 0))</f>
        <v>#N/A</v>
      </c>
      <c r="R226" s="33" t="b">
        <f>COUNTIF(Table1[Phone], $Q226)=R$1</f>
        <v>0</v>
      </c>
      <c r="S226" s="33" t="b">
        <f>COUNTIF(Table1[Phone], $Q226)=S$1</f>
        <v>0</v>
      </c>
      <c r="T226" s="33" t="b">
        <f>COUNTIF(Table1[Phone], $Q226)=T$1</f>
        <v>0</v>
      </c>
      <c r="U226" s="33" t="b">
        <f>COUNTIF(Table1[Phone], $Q226)=U$1</f>
        <v>0</v>
      </c>
      <c r="V226" s="33" t="b">
        <f>COUNTIF(Table1[Phone], $Q226)=V$1</f>
        <v>0</v>
      </c>
      <c r="W226" s="33" t="b">
        <f>COUNTIF(Table1[Phone], $Q226)=W$1</f>
        <v>0</v>
      </c>
      <c r="X226" s="33" t="b">
        <f>COUNTIF(Table1[Phone], $Q226)=X$1</f>
        <v>0</v>
      </c>
      <c r="Y226" s="33" t="b">
        <f>COUNTIF(Table1[Phone], $Q226)=Y$1</f>
        <v>0</v>
      </c>
    </row>
    <row r="227" spans="2:25" x14ac:dyDescent="0.25">
      <c r="B227" s="33" t="e">
        <f t="array" ref="B227">INDEX(Table1[Restaurant Name], MATCH(0, COUNTIF($B$3:B226,Table1[Restaurant Name]), 0))</f>
        <v>#N/A</v>
      </c>
      <c r="C227" s="33" t="b">
        <f>COUNTIF(Table1[Restaurant Name], $B227)=C$1</f>
        <v>0</v>
      </c>
      <c r="D227" s="33" t="b">
        <f>COUNTIF(Table1[Restaurant Name], $B227)=D$1</f>
        <v>0</v>
      </c>
      <c r="E227" s="33" t="b">
        <f>COUNTIF(Table1[Restaurant Name], $B227)=E$1</f>
        <v>0</v>
      </c>
      <c r="F227" s="33" t="b">
        <f>COUNTIF(Table1[Restaurant Name], $B227)=F$1</f>
        <v>0</v>
      </c>
      <c r="G227" s="33" t="b">
        <f>COUNTIF(Table1[Restaurant Name], $B227)=G$1</f>
        <v>0</v>
      </c>
      <c r="H227" s="33" t="b">
        <f>COUNTIF(Table1[Restaurant Name], $B227)=H$1</f>
        <v>0</v>
      </c>
      <c r="I227" s="33" t="b">
        <f>COUNTIF(Table1[Restaurant Name], $B227)=I$1</f>
        <v>0</v>
      </c>
      <c r="J227" s="33" t="b">
        <f>COUNTIF(Table1[Restaurant Name], $B227)=J$1</f>
        <v>0</v>
      </c>
      <c r="Q227" s="33" t="e">
        <f t="array" ref="Q227">INDEX(Table1[Phone], MATCH(0, COUNTIF($Q$3:Q226,Table1[Phone]), 0))</f>
        <v>#N/A</v>
      </c>
      <c r="R227" s="33" t="b">
        <f>COUNTIF(Table1[Phone], $Q227)=R$1</f>
        <v>0</v>
      </c>
      <c r="S227" s="33" t="b">
        <f>COUNTIF(Table1[Phone], $Q227)=S$1</f>
        <v>0</v>
      </c>
      <c r="T227" s="33" t="b">
        <f>COUNTIF(Table1[Phone], $Q227)=T$1</f>
        <v>0</v>
      </c>
      <c r="U227" s="33" t="b">
        <f>COUNTIF(Table1[Phone], $Q227)=U$1</f>
        <v>0</v>
      </c>
      <c r="V227" s="33" t="b">
        <f>COUNTIF(Table1[Phone], $Q227)=V$1</f>
        <v>0</v>
      </c>
      <c r="W227" s="33" t="b">
        <f>COUNTIF(Table1[Phone], $Q227)=W$1</f>
        <v>0</v>
      </c>
      <c r="X227" s="33" t="b">
        <f>COUNTIF(Table1[Phone], $Q227)=X$1</f>
        <v>0</v>
      </c>
      <c r="Y227" s="33" t="b">
        <f>COUNTIF(Table1[Phone], $Q227)=Y$1</f>
        <v>0</v>
      </c>
    </row>
    <row r="228" spans="2:25" x14ac:dyDescent="0.25">
      <c r="B228" s="33" t="e">
        <f t="array" ref="B228">INDEX(Table1[Restaurant Name], MATCH(0, COUNTIF($B$3:B227,Table1[Restaurant Name]), 0))</f>
        <v>#N/A</v>
      </c>
      <c r="C228" s="33" t="b">
        <f>COUNTIF(Table1[Restaurant Name], $B228)=C$1</f>
        <v>0</v>
      </c>
      <c r="D228" s="33" t="b">
        <f>COUNTIF(Table1[Restaurant Name], $B228)=D$1</f>
        <v>0</v>
      </c>
      <c r="E228" s="33" t="b">
        <f>COUNTIF(Table1[Restaurant Name], $B228)=E$1</f>
        <v>0</v>
      </c>
      <c r="F228" s="33" t="b">
        <f>COUNTIF(Table1[Restaurant Name], $B228)=F$1</f>
        <v>0</v>
      </c>
      <c r="G228" s="33" t="b">
        <f>COUNTIF(Table1[Restaurant Name], $B228)=G$1</f>
        <v>0</v>
      </c>
      <c r="H228" s="33" t="b">
        <f>COUNTIF(Table1[Restaurant Name], $B228)=H$1</f>
        <v>0</v>
      </c>
      <c r="I228" s="33" t="b">
        <f>COUNTIF(Table1[Restaurant Name], $B228)=I$1</f>
        <v>0</v>
      </c>
      <c r="J228" s="33" t="b">
        <f>COUNTIF(Table1[Restaurant Name], $B228)=J$1</f>
        <v>0</v>
      </c>
      <c r="Q228" s="33" t="e">
        <f t="array" ref="Q228">INDEX(Table1[Phone], MATCH(0, COUNTIF($Q$3:Q227,Table1[Phone]), 0))</f>
        <v>#N/A</v>
      </c>
      <c r="R228" s="33" t="b">
        <f>COUNTIF(Table1[Phone], $Q228)=R$1</f>
        <v>0</v>
      </c>
      <c r="S228" s="33" t="b">
        <f>COUNTIF(Table1[Phone], $Q228)=S$1</f>
        <v>0</v>
      </c>
      <c r="T228" s="33" t="b">
        <f>COUNTIF(Table1[Phone], $Q228)=T$1</f>
        <v>0</v>
      </c>
      <c r="U228" s="33" t="b">
        <f>COUNTIF(Table1[Phone], $Q228)=U$1</f>
        <v>0</v>
      </c>
      <c r="V228" s="33" t="b">
        <f>COUNTIF(Table1[Phone], $Q228)=V$1</f>
        <v>0</v>
      </c>
      <c r="W228" s="33" t="b">
        <f>COUNTIF(Table1[Phone], $Q228)=W$1</f>
        <v>0</v>
      </c>
      <c r="X228" s="33" t="b">
        <f>COUNTIF(Table1[Phone], $Q228)=X$1</f>
        <v>0</v>
      </c>
      <c r="Y228" s="33" t="b">
        <f>COUNTIF(Table1[Phone], $Q228)=Y$1</f>
        <v>0</v>
      </c>
    </row>
    <row r="229" spans="2:25" x14ac:dyDescent="0.25">
      <c r="B229" s="33" t="e">
        <f t="array" ref="B229">INDEX(Table1[Restaurant Name], MATCH(0, COUNTIF($B$3:B228,Table1[Restaurant Name]), 0))</f>
        <v>#N/A</v>
      </c>
      <c r="C229" s="33" t="b">
        <f>COUNTIF(Table1[Restaurant Name], $B229)=C$1</f>
        <v>0</v>
      </c>
      <c r="D229" s="33" t="b">
        <f>COUNTIF(Table1[Restaurant Name], $B229)=D$1</f>
        <v>0</v>
      </c>
      <c r="E229" s="33" t="b">
        <f>COUNTIF(Table1[Restaurant Name], $B229)=E$1</f>
        <v>0</v>
      </c>
      <c r="F229" s="33" t="b">
        <f>COUNTIF(Table1[Restaurant Name], $B229)=F$1</f>
        <v>0</v>
      </c>
      <c r="G229" s="33" t="b">
        <f>COUNTIF(Table1[Restaurant Name], $B229)=G$1</f>
        <v>0</v>
      </c>
      <c r="H229" s="33" t="b">
        <f>COUNTIF(Table1[Restaurant Name], $B229)=H$1</f>
        <v>0</v>
      </c>
      <c r="I229" s="33" t="b">
        <f>COUNTIF(Table1[Restaurant Name], $B229)=I$1</f>
        <v>0</v>
      </c>
      <c r="J229" s="33" t="b">
        <f>COUNTIF(Table1[Restaurant Name], $B229)=J$1</f>
        <v>0</v>
      </c>
      <c r="Q229" s="33" t="e">
        <f t="array" ref="Q229">INDEX(Table1[Phone], MATCH(0, COUNTIF($Q$3:Q228,Table1[Phone]), 0))</f>
        <v>#N/A</v>
      </c>
      <c r="R229" s="33" t="b">
        <f>COUNTIF(Table1[Phone], $Q229)=R$1</f>
        <v>0</v>
      </c>
      <c r="S229" s="33" t="b">
        <f>COUNTIF(Table1[Phone], $Q229)=S$1</f>
        <v>0</v>
      </c>
      <c r="T229" s="33" t="b">
        <f>COUNTIF(Table1[Phone], $Q229)=T$1</f>
        <v>0</v>
      </c>
      <c r="U229" s="33" t="b">
        <f>COUNTIF(Table1[Phone], $Q229)=U$1</f>
        <v>0</v>
      </c>
      <c r="V229" s="33" t="b">
        <f>COUNTIF(Table1[Phone], $Q229)=V$1</f>
        <v>0</v>
      </c>
      <c r="W229" s="33" t="b">
        <f>COUNTIF(Table1[Phone], $Q229)=W$1</f>
        <v>0</v>
      </c>
      <c r="X229" s="33" t="b">
        <f>COUNTIF(Table1[Phone], $Q229)=X$1</f>
        <v>0</v>
      </c>
      <c r="Y229" s="33" t="b">
        <f>COUNTIF(Table1[Phone], $Q229)=Y$1</f>
        <v>0</v>
      </c>
    </row>
    <row r="230" spans="2:25" x14ac:dyDescent="0.25">
      <c r="B230" s="33" t="e">
        <f t="array" ref="B230">INDEX(Table1[Restaurant Name], MATCH(0, COUNTIF($B$3:B229,Table1[Restaurant Name]), 0))</f>
        <v>#N/A</v>
      </c>
      <c r="C230" s="33" t="b">
        <f>COUNTIF(Table1[Restaurant Name], $B230)=C$1</f>
        <v>0</v>
      </c>
      <c r="D230" s="33" t="b">
        <f>COUNTIF(Table1[Restaurant Name], $B230)=D$1</f>
        <v>0</v>
      </c>
      <c r="E230" s="33" t="b">
        <f>COUNTIF(Table1[Restaurant Name], $B230)=E$1</f>
        <v>0</v>
      </c>
      <c r="F230" s="33" t="b">
        <f>COUNTIF(Table1[Restaurant Name], $B230)=F$1</f>
        <v>0</v>
      </c>
      <c r="G230" s="33" t="b">
        <f>COUNTIF(Table1[Restaurant Name], $B230)=G$1</f>
        <v>0</v>
      </c>
      <c r="H230" s="33" t="b">
        <f>COUNTIF(Table1[Restaurant Name], $B230)=H$1</f>
        <v>0</v>
      </c>
      <c r="I230" s="33" t="b">
        <f>COUNTIF(Table1[Restaurant Name], $B230)=I$1</f>
        <v>0</v>
      </c>
      <c r="J230" s="33" t="b">
        <f>COUNTIF(Table1[Restaurant Name], $B230)=J$1</f>
        <v>0</v>
      </c>
      <c r="Q230" s="33" t="e">
        <f t="array" ref="Q230">INDEX(Table1[Phone], MATCH(0, COUNTIF($Q$3:Q229,Table1[Phone]), 0))</f>
        <v>#N/A</v>
      </c>
      <c r="R230" s="33" t="b">
        <f>COUNTIF(Table1[Phone], $Q230)=R$1</f>
        <v>0</v>
      </c>
      <c r="S230" s="33" t="b">
        <f>COUNTIF(Table1[Phone], $Q230)=S$1</f>
        <v>0</v>
      </c>
      <c r="T230" s="33" t="b">
        <f>COUNTIF(Table1[Phone], $Q230)=T$1</f>
        <v>0</v>
      </c>
      <c r="U230" s="33" t="b">
        <f>COUNTIF(Table1[Phone], $Q230)=U$1</f>
        <v>0</v>
      </c>
      <c r="V230" s="33" t="b">
        <f>COUNTIF(Table1[Phone], $Q230)=V$1</f>
        <v>0</v>
      </c>
      <c r="W230" s="33" t="b">
        <f>COUNTIF(Table1[Phone], $Q230)=W$1</f>
        <v>0</v>
      </c>
      <c r="X230" s="33" t="b">
        <f>COUNTIF(Table1[Phone], $Q230)=X$1</f>
        <v>0</v>
      </c>
      <c r="Y230" s="33" t="b">
        <f>COUNTIF(Table1[Phone], $Q230)=Y$1</f>
        <v>0</v>
      </c>
    </row>
    <row r="231" spans="2:25" x14ac:dyDescent="0.25">
      <c r="B231" s="33" t="e">
        <f t="array" ref="B231">INDEX(Table1[Restaurant Name], MATCH(0, COUNTIF($B$3:B230,Table1[Restaurant Name]), 0))</f>
        <v>#N/A</v>
      </c>
      <c r="C231" s="33" t="b">
        <f>COUNTIF(Table1[Restaurant Name], $B231)=C$1</f>
        <v>0</v>
      </c>
      <c r="D231" s="33" t="b">
        <f>COUNTIF(Table1[Restaurant Name], $B231)=D$1</f>
        <v>0</v>
      </c>
      <c r="E231" s="33" t="b">
        <f>COUNTIF(Table1[Restaurant Name], $B231)=E$1</f>
        <v>0</v>
      </c>
      <c r="F231" s="33" t="b">
        <f>COUNTIF(Table1[Restaurant Name], $B231)=F$1</f>
        <v>0</v>
      </c>
      <c r="G231" s="33" t="b">
        <f>COUNTIF(Table1[Restaurant Name], $B231)=G$1</f>
        <v>0</v>
      </c>
      <c r="H231" s="33" t="b">
        <f>COUNTIF(Table1[Restaurant Name], $B231)=H$1</f>
        <v>0</v>
      </c>
      <c r="I231" s="33" t="b">
        <f>COUNTIF(Table1[Restaurant Name], $B231)=I$1</f>
        <v>0</v>
      </c>
      <c r="J231" s="33" t="b">
        <f>COUNTIF(Table1[Restaurant Name], $B231)=J$1</f>
        <v>0</v>
      </c>
      <c r="Q231" s="33" t="e">
        <f t="array" ref="Q231">INDEX(Table1[Phone], MATCH(0, COUNTIF($Q$3:Q230,Table1[Phone]), 0))</f>
        <v>#N/A</v>
      </c>
      <c r="R231" s="33" t="b">
        <f>COUNTIF(Table1[Phone], $Q231)=R$1</f>
        <v>0</v>
      </c>
      <c r="S231" s="33" t="b">
        <f>COUNTIF(Table1[Phone], $Q231)=S$1</f>
        <v>0</v>
      </c>
      <c r="T231" s="33" t="b">
        <f>COUNTIF(Table1[Phone], $Q231)=T$1</f>
        <v>0</v>
      </c>
      <c r="U231" s="33" t="b">
        <f>COUNTIF(Table1[Phone], $Q231)=U$1</f>
        <v>0</v>
      </c>
      <c r="V231" s="33" t="b">
        <f>COUNTIF(Table1[Phone], $Q231)=V$1</f>
        <v>0</v>
      </c>
      <c r="W231" s="33" t="b">
        <f>COUNTIF(Table1[Phone], $Q231)=W$1</f>
        <v>0</v>
      </c>
      <c r="X231" s="33" t="b">
        <f>COUNTIF(Table1[Phone], $Q231)=X$1</f>
        <v>0</v>
      </c>
      <c r="Y231" s="33" t="b">
        <f>COUNTIF(Table1[Phone], $Q231)=Y$1</f>
        <v>0</v>
      </c>
    </row>
    <row r="232" spans="2:25" x14ac:dyDescent="0.25">
      <c r="B232" s="33" t="e">
        <f t="array" ref="B232">INDEX(Table1[Restaurant Name], MATCH(0, COUNTIF($B$3:B231,Table1[Restaurant Name]), 0))</f>
        <v>#N/A</v>
      </c>
      <c r="C232" s="33" t="b">
        <f>COUNTIF(Table1[Restaurant Name], $B232)=C$1</f>
        <v>0</v>
      </c>
      <c r="D232" s="33" t="b">
        <f>COUNTIF(Table1[Restaurant Name], $B232)=D$1</f>
        <v>0</v>
      </c>
      <c r="E232" s="33" t="b">
        <f>COUNTIF(Table1[Restaurant Name], $B232)=E$1</f>
        <v>0</v>
      </c>
      <c r="F232" s="33" t="b">
        <f>COUNTIF(Table1[Restaurant Name], $B232)=F$1</f>
        <v>0</v>
      </c>
      <c r="G232" s="33" t="b">
        <f>COUNTIF(Table1[Restaurant Name], $B232)=G$1</f>
        <v>0</v>
      </c>
      <c r="H232" s="33" t="b">
        <f>COUNTIF(Table1[Restaurant Name], $B232)=H$1</f>
        <v>0</v>
      </c>
      <c r="I232" s="33" t="b">
        <f>COUNTIF(Table1[Restaurant Name], $B232)=I$1</f>
        <v>0</v>
      </c>
      <c r="J232" s="33" t="b">
        <f>COUNTIF(Table1[Restaurant Name], $B232)=J$1</f>
        <v>0</v>
      </c>
      <c r="Q232" s="33" t="e">
        <f t="array" ref="Q232">INDEX(Table1[Phone], MATCH(0, COUNTIF($Q$3:Q231,Table1[Phone]), 0))</f>
        <v>#N/A</v>
      </c>
      <c r="R232" s="33" t="b">
        <f>COUNTIF(Table1[Phone], $Q232)=R$1</f>
        <v>0</v>
      </c>
      <c r="S232" s="33" t="b">
        <f>COUNTIF(Table1[Phone], $Q232)=S$1</f>
        <v>0</v>
      </c>
      <c r="T232" s="33" t="b">
        <f>COUNTIF(Table1[Phone], $Q232)=T$1</f>
        <v>0</v>
      </c>
      <c r="U232" s="33" t="b">
        <f>COUNTIF(Table1[Phone], $Q232)=U$1</f>
        <v>0</v>
      </c>
      <c r="V232" s="33" t="b">
        <f>COUNTIF(Table1[Phone], $Q232)=V$1</f>
        <v>0</v>
      </c>
      <c r="W232" s="33" t="b">
        <f>COUNTIF(Table1[Phone], $Q232)=W$1</f>
        <v>0</v>
      </c>
      <c r="X232" s="33" t="b">
        <f>COUNTIF(Table1[Phone], $Q232)=X$1</f>
        <v>0</v>
      </c>
      <c r="Y232" s="33" t="b">
        <f>COUNTIF(Table1[Phone], $Q232)=Y$1</f>
        <v>0</v>
      </c>
    </row>
    <row r="233" spans="2:25" x14ac:dyDescent="0.25">
      <c r="B233" s="33" t="e">
        <f t="array" ref="B233">INDEX(Table1[Restaurant Name], MATCH(0, COUNTIF($B$3:B232,Table1[Restaurant Name]), 0))</f>
        <v>#N/A</v>
      </c>
      <c r="C233" s="33" t="b">
        <f>COUNTIF(Table1[Restaurant Name], $B233)=C$1</f>
        <v>0</v>
      </c>
      <c r="D233" s="33" t="b">
        <f>COUNTIF(Table1[Restaurant Name], $B233)=D$1</f>
        <v>0</v>
      </c>
      <c r="E233" s="33" t="b">
        <f>COUNTIF(Table1[Restaurant Name], $B233)=E$1</f>
        <v>0</v>
      </c>
      <c r="F233" s="33" t="b">
        <f>COUNTIF(Table1[Restaurant Name], $B233)=F$1</f>
        <v>0</v>
      </c>
      <c r="G233" s="33" t="b">
        <f>COUNTIF(Table1[Restaurant Name], $B233)=G$1</f>
        <v>0</v>
      </c>
      <c r="H233" s="33" t="b">
        <f>COUNTIF(Table1[Restaurant Name], $B233)=H$1</f>
        <v>0</v>
      </c>
      <c r="I233" s="33" t="b">
        <f>COUNTIF(Table1[Restaurant Name], $B233)=I$1</f>
        <v>0</v>
      </c>
      <c r="J233" s="33" t="b">
        <f>COUNTIF(Table1[Restaurant Name], $B233)=J$1</f>
        <v>0</v>
      </c>
      <c r="Q233" s="33" t="e">
        <f t="array" ref="Q233">INDEX(Table1[Phone], MATCH(0, COUNTIF($Q$3:Q232,Table1[Phone]), 0))</f>
        <v>#N/A</v>
      </c>
      <c r="R233" s="33" t="b">
        <f>COUNTIF(Table1[Phone], $Q233)=R$1</f>
        <v>0</v>
      </c>
      <c r="S233" s="33" t="b">
        <f>COUNTIF(Table1[Phone], $Q233)=S$1</f>
        <v>0</v>
      </c>
      <c r="T233" s="33" t="b">
        <f>COUNTIF(Table1[Phone], $Q233)=T$1</f>
        <v>0</v>
      </c>
      <c r="U233" s="33" t="b">
        <f>COUNTIF(Table1[Phone], $Q233)=U$1</f>
        <v>0</v>
      </c>
      <c r="V233" s="33" t="b">
        <f>COUNTIF(Table1[Phone], $Q233)=V$1</f>
        <v>0</v>
      </c>
      <c r="W233" s="33" t="b">
        <f>COUNTIF(Table1[Phone], $Q233)=W$1</f>
        <v>0</v>
      </c>
      <c r="X233" s="33" t="b">
        <f>COUNTIF(Table1[Phone], $Q233)=X$1</f>
        <v>0</v>
      </c>
      <c r="Y233" s="33" t="b">
        <f>COUNTIF(Table1[Phone], $Q233)=Y$1</f>
        <v>0</v>
      </c>
    </row>
    <row r="234" spans="2:25" x14ac:dyDescent="0.25">
      <c r="B234" s="33" t="e">
        <f t="array" ref="B234">INDEX(Table1[Restaurant Name], MATCH(0, COUNTIF($B$3:B233,Table1[Restaurant Name]), 0))</f>
        <v>#N/A</v>
      </c>
      <c r="C234" s="33" t="b">
        <f>COUNTIF(Table1[Restaurant Name], $B234)=C$1</f>
        <v>0</v>
      </c>
      <c r="D234" s="33" t="b">
        <f>COUNTIF(Table1[Restaurant Name], $B234)=D$1</f>
        <v>0</v>
      </c>
      <c r="E234" s="33" t="b">
        <f>COUNTIF(Table1[Restaurant Name], $B234)=E$1</f>
        <v>0</v>
      </c>
      <c r="F234" s="33" t="b">
        <f>COUNTIF(Table1[Restaurant Name], $B234)=F$1</f>
        <v>0</v>
      </c>
      <c r="G234" s="33" t="b">
        <f>COUNTIF(Table1[Restaurant Name], $B234)=G$1</f>
        <v>0</v>
      </c>
      <c r="H234" s="33" t="b">
        <f>COUNTIF(Table1[Restaurant Name], $B234)=H$1</f>
        <v>0</v>
      </c>
      <c r="I234" s="33" t="b">
        <f>COUNTIF(Table1[Restaurant Name], $B234)=I$1</f>
        <v>0</v>
      </c>
      <c r="J234" s="33" t="b">
        <f>COUNTIF(Table1[Restaurant Name], $B234)=J$1</f>
        <v>0</v>
      </c>
      <c r="Q234" s="33" t="e">
        <f t="array" ref="Q234">INDEX(Table1[Phone], MATCH(0, COUNTIF($Q$3:Q233,Table1[Phone]), 0))</f>
        <v>#N/A</v>
      </c>
      <c r="R234" s="33" t="b">
        <f>COUNTIF(Table1[Phone], $Q234)=R$1</f>
        <v>0</v>
      </c>
      <c r="S234" s="33" t="b">
        <f>COUNTIF(Table1[Phone], $Q234)=S$1</f>
        <v>0</v>
      </c>
      <c r="T234" s="33" t="b">
        <f>COUNTIF(Table1[Phone], $Q234)=T$1</f>
        <v>0</v>
      </c>
      <c r="U234" s="33" t="b">
        <f>COUNTIF(Table1[Phone], $Q234)=U$1</f>
        <v>0</v>
      </c>
      <c r="V234" s="33" t="b">
        <f>COUNTIF(Table1[Phone], $Q234)=V$1</f>
        <v>0</v>
      </c>
      <c r="W234" s="33" t="b">
        <f>COUNTIF(Table1[Phone], $Q234)=W$1</f>
        <v>0</v>
      </c>
      <c r="X234" s="33" t="b">
        <f>COUNTIF(Table1[Phone], $Q234)=X$1</f>
        <v>0</v>
      </c>
      <c r="Y234" s="33" t="b">
        <f>COUNTIF(Table1[Phone], $Q234)=Y$1</f>
        <v>0</v>
      </c>
    </row>
    <row r="235" spans="2:25" x14ac:dyDescent="0.25">
      <c r="B235" s="33" t="e">
        <f t="array" ref="B235">INDEX(Table1[Restaurant Name], MATCH(0, COUNTIF($B$3:B234,Table1[Restaurant Name]), 0))</f>
        <v>#N/A</v>
      </c>
      <c r="C235" s="33" t="b">
        <f>COUNTIF(Table1[Restaurant Name], $B235)=C$1</f>
        <v>0</v>
      </c>
      <c r="D235" s="33" t="b">
        <f>COUNTIF(Table1[Restaurant Name], $B235)=D$1</f>
        <v>0</v>
      </c>
      <c r="E235" s="33" t="b">
        <f>COUNTIF(Table1[Restaurant Name], $B235)=E$1</f>
        <v>0</v>
      </c>
      <c r="F235" s="33" t="b">
        <f>COUNTIF(Table1[Restaurant Name], $B235)=F$1</f>
        <v>0</v>
      </c>
      <c r="G235" s="33" t="b">
        <f>COUNTIF(Table1[Restaurant Name], $B235)=G$1</f>
        <v>0</v>
      </c>
      <c r="H235" s="33" t="b">
        <f>COUNTIF(Table1[Restaurant Name], $B235)=H$1</f>
        <v>0</v>
      </c>
      <c r="I235" s="33" t="b">
        <f>COUNTIF(Table1[Restaurant Name], $B235)=I$1</f>
        <v>0</v>
      </c>
      <c r="J235" s="33" t="b">
        <f>COUNTIF(Table1[Restaurant Name], $B235)=J$1</f>
        <v>0</v>
      </c>
      <c r="Q235" s="33" t="e">
        <f t="array" ref="Q235">INDEX(Table1[Phone], MATCH(0, COUNTIF($Q$3:Q234,Table1[Phone]), 0))</f>
        <v>#N/A</v>
      </c>
      <c r="R235" s="33" t="b">
        <f>COUNTIF(Table1[Phone], $Q235)=R$1</f>
        <v>0</v>
      </c>
      <c r="S235" s="33" t="b">
        <f>COUNTIF(Table1[Phone], $Q235)=S$1</f>
        <v>0</v>
      </c>
      <c r="T235" s="33" t="b">
        <f>COUNTIF(Table1[Phone], $Q235)=T$1</f>
        <v>0</v>
      </c>
      <c r="U235" s="33" t="b">
        <f>COUNTIF(Table1[Phone], $Q235)=U$1</f>
        <v>0</v>
      </c>
      <c r="V235" s="33" t="b">
        <f>COUNTIF(Table1[Phone], $Q235)=V$1</f>
        <v>0</v>
      </c>
      <c r="W235" s="33" t="b">
        <f>COUNTIF(Table1[Phone], $Q235)=W$1</f>
        <v>0</v>
      </c>
      <c r="X235" s="33" t="b">
        <f>COUNTIF(Table1[Phone], $Q235)=X$1</f>
        <v>0</v>
      </c>
      <c r="Y235" s="33" t="b">
        <f>COUNTIF(Table1[Phone], $Q235)=Y$1</f>
        <v>0</v>
      </c>
    </row>
    <row r="236" spans="2:25" x14ac:dyDescent="0.25">
      <c r="B236" s="33" t="e">
        <f t="array" ref="B236">INDEX(Table1[Restaurant Name], MATCH(0, COUNTIF($B$3:B235,Table1[Restaurant Name]), 0))</f>
        <v>#N/A</v>
      </c>
      <c r="C236" s="33" t="b">
        <f>COUNTIF(Table1[Restaurant Name], $B236)=C$1</f>
        <v>0</v>
      </c>
      <c r="D236" s="33" t="b">
        <f>COUNTIF(Table1[Restaurant Name], $B236)=D$1</f>
        <v>0</v>
      </c>
      <c r="E236" s="33" t="b">
        <f>COUNTIF(Table1[Restaurant Name], $B236)=E$1</f>
        <v>0</v>
      </c>
      <c r="F236" s="33" t="b">
        <f>COUNTIF(Table1[Restaurant Name], $B236)=F$1</f>
        <v>0</v>
      </c>
      <c r="G236" s="33" t="b">
        <f>COUNTIF(Table1[Restaurant Name], $B236)=G$1</f>
        <v>0</v>
      </c>
      <c r="H236" s="33" t="b">
        <f>COUNTIF(Table1[Restaurant Name], $B236)=H$1</f>
        <v>0</v>
      </c>
      <c r="I236" s="33" t="b">
        <f>COUNTIF(Table1[Restaurant Name], $B236)=I$1</f>
        <v>0</v>
      </c>
      <c r="J236" s="33" t="b">
        <f>COUNTIF(Table1[Restaurant Name], $B236)=J$1</f>
        <v>0</v>
      </c>
      <c r="Q236" s="33" t="e">
        <f t="array" ref="Q236">INDEX(Table1[Phone], MATCH(0, COUNTIF($Q$3:Q235,Table1[Phone]), 0))</f>
        <v>#N/A</v>
      </c>
      <c r="R236" s="33" t="b">
        <f>COUNTIF(Table1[Phone], $Q236)=R$1</f>
        <v>0</v>
      </c>
      <c r="S236" s="33" t="b">
        <f>COUNTIF(Table1[Phone], $Q236)=S$1</f>
        <v>0</v>
      </c>
      <c r="T236" s="33" t="b">
        <f>COUNTIF(Table1[Phone], $Q236)=T$1</f>
        <v>0</v>
      </c>
      <c r="U236" s="33" t="b">
        <f>COUNTIF(Table1[Phone], $Q236)=U$1</f>
        <v>0</v>
      </c>
      <c r="V236" s="33" t="b">
        <f>COUNTIF(Table1[Phone], $Q236)=V$1</f>
        <v>0</v>
      </c>
      <c r="W236" s="33" t="b">
        <f>COUNTIF(Table1[Phone], $Q236)=W$1</f>
        <v>0</v>
      </c>
      <c r="X236" s="33" t="b">
        <f>COUNTIF(Table1[Phone], $Q236)=X$1</f>
        <v>0</v>
      </c>
      <c r="Y236" s="33" t="b">
        <f>COUNTIF(Table1[Phone], $Q236)=Y$1</f>
        <v>0</v>
      </c>
    </row>
    <row r="237" spans="2:25" x14ac:dyDescent="0.25">
      <c r="B237" s="33" t="e">
        <f t="array" ref="B237">INDEX(Table1[Restaurant Name], MATCH(0, COUNTIF($B$3:B236,Table1[Restaurant Name]), 0))</f>
        <v>#N/A</v>
      </c>
      <c r="C237" s="33" t="b">
        <f>COUNTIF(Table1[Restaurant Name], $B237)=C$1</f>
        <v>0</v>
      </c>
      <c r="D237" s="33" t="b">
        <f>COUNTIF(Table1[Restaurant Name], $B237)=D$1</f>
        <v>0</v>
      </c>
      <c r="E237" s="33" t="b">
        <f>COUNTIF(Table1[Restaurant Name], $B237)=E$1</f>
        <v>0</v>
      </c>
      <c r="F237" s="33" t="b">
        <f>COUNTIF(Table1[Restaurant Name], $B237)=F$1</f>
        <v>0</v>
      </c>
      <c r="G237" s="33" t="b">
        <f>COUNTIF(Table1[Restaurant Name], $B237)=G$1</f>
        <v>0</v>
      </c>
      <c r="H237" s="33" t="b">
        <f>COUNTIF(Table1[Restaurant Name], $B237)=H$1</f>
        <v>0</v>
      </c>
      <c r="I237" s="33" t="b">
        <f>COUNTIF(Table1[Restaurant Name], $B237)=I$1</f>
        <v>0</v>
      </c>
      <c r="J237" s="33" t="b">
        <f>COUNTIF(Table1[Restaurant Name], $B237)=J$1</f>
        <v>0</v>
      </c>
      <c r="Q237" s="33" t="e">
        <f t="array" ref="Q237">INDEX(Table1[Phone], MATCH(0, COUNTIF($Q$3:Q236,Table1[Phone]), 0))</f>
        <v>#N/A</v>
      </c>
      <c r="R237" s="33" t="b">
        <f>COUNTIF(Table1[Phone], $Q237)=R$1</f>
        <v>0</v>
      </c>
      <c r="S237" s="33" t="b">
        <f>COUNTIF(Table1[Phone], $Q237)=S$1</f>
        <v>0</v>
      </c>
      <c r="T237" s="33" t="b">
        <f>COUNTIF(Table1[Phone], $Q237)=T$1</f>
        <v>0</v>
      </c>
      <c r="U237" s="33" t="b">
        <f>COUNTIF(Table1[Phone], $Q237)=U$1</f>
        <v>0</v>
      </c>
      <c r="V237" s="33" t="b">
        <f>COUNTIF(Table1[Phone], $Q237)=V$1</f>
        <v>0</v>
      </c>
      <c r="W237" s="33" t="b">
        <f>COUNTIF(Table1[Phone], $Q237)=W$1</f>
        <v>0</v>
      </c>
      <c r="X237" s="33" t="b">
        <f>COUNTIF(Table1[Phone], $Q237)=X$1</f>
        <v>0</v>
      </c>
      <c r="Y237" s="33" t="b">
        <f>COUNTIF(Table1[Phone], $Q237)=Y$1</f>
        <v>0</v>
      </c>
    </row>
    <row r="238" spans="2:25" x14ac:dyDescent="0.25">
      <c r="B238" s="33" t="e">
        <f t="array" ref="B238">INDEX(Table1[Restaurant Name], MATCH(0, COUNTIF($B$3:B237,Table1[Restaurant Name]), 0))</f>
        <v>#N/A</v>
      </c>
      <c r="C238" s="33" t="b">
        <f>COUNTIF(Table1[Restaurant Name], $B238)=C$1</f>
        <v>0</v>
      </c>
      <c r="D238" s="33" t="b">
        <f>COUNTIF(Table1[Restaurant Name], $B238)=D$1</f>
        <v>0</v>
      </c>
      <c r="E238" s="33" t="b">
        <f>COUNTIF(Table1[Restaurant Name], $B238)=E$1</f>
        <v>0</v>
      </c>
      <c r="F238" s="33" t="b">
        <f>COUNTIF(Table1[Restaurant Name], $B238)=F$1</f>
        <v>0</v>
      </c>
      <c r="G238" s="33" t="b">
        <f>COUNTIF(Table1[Restaurant Name], $B238)=G$1</f>
        <v>0</v>
      </c>
      <c r="H238" s="33" t="b">
        <f>COUNTIF(Table1[Restaurant Name], $B238)=H$1</f>
        <v>0</v>
      </c>
      <c r="I238" s="33" t="b">
        <f>COUNTIF(Table1[Restaurant Name], $B238)=I$1</f>
        <v>0</v>
      </c>
      <c r="J238" s="33" t="b">
        <f>COUNTIF(Table1[Restaurant Name], $B238)=J$1</f>
        <v>0</v>
      </c>
      <c r="Q238" s="33" t="e">
        <f t="array" ref="Q238">INDEX(Table1[Phone], MATCH(0, COUNTIF($Q$3:Q237,Table1[Phone]), 0))</f>
        <v>#N/A</v>
      </c>
      <c r="R238" s="33" t="b">
        <f>COUNTIF(Table1[Phone], $Q238)=R$1</f>
        <v>0</v>
      </c>
      <c r="S238" s="33" t="b">
        <f>COUNTIF(Table1[Phone], $Q238)=S$1</f>
        <v>0</v>
      </c>
      <c r="T238" s="33" t="b">
        <f>COUNTIF(Table1[Phone], $Q238)=T$1</f>
        <v>0</v>
      </c>
      <c r="U238" s="33" t="b">
        <f>COUNTIF(Table1[Phone], $Q238)=U$1</f>
        <v>0</v>
      </c>
      <c r="V238" s="33" t="b">
        <f>COUNTIF(Table1[Phone], $Q238)=V$1</f>
        <v>0</v>
      </c>
      <c r="W238" s="33" t="b">
        <f>COUNTIF(Table1[Phone], $Q238)=W$1</f>
        <v>0</v>
      </c>
      <c r="X238" s="33" t="b">
        <f>COUNTIF(Table1[Phone], $Q238)=X$1</f>
        <v>0</v>
      </c>
      <c r="Y238" s="33" t="b">
        <f>COUNTIF(Table1[Phone], $Q238)=Y$1</f>
        <v>0</v>
      </c>
    </row>
    <row r="239" spans="2:25" x14ac:dyDescent="0.25">
      <c r="B239" s="33" t="e">
        <f t="array" ref="B239">INDEX(Table1[Restaurant Name], MATCH(0, COUNTIF($B$3:B238,Table1[Restaurant Name]), 0))</f>
        <v>#N/A</v>
      </c>
      <c r="C239" s="33" t="b">
        <f>COUNTIF(Table1[Restaurant Name], $B239)=C$1</f>
        <v>0</v>
      </c>
      <c r="D239" s="33" t="b">
        <f>COUNTIF(Table1[Restaurant Name], $B239)=D$1</f>
        <v>0</v>
      </c>
      <c r="E239" s="33" t="b">
        <f>COUNTIF(Table1[Restaurant Name], $B239)=E$1</f>
        <v>0</v>
      </c>
      <c r="F239" s="33" t="b">
        <f>COUNTIF(Table1[Restaurant Name], $B239)=F$1</f>
        <v>0</v>
      </c>
      <c r="G239" s="33" t="b">
        <f>COUNTIF(Table1[Restaurant Name], $B239)=G$1</f>
        <v>0</v>
      </c>
      <c r="H239" s="33" t="b">
        <f>COUNTIF(Table1[Restaurant Name], $B239)=H$1</f>
        <v>0</v>
      </c>
      <c r="I239" s="33" t="b">
        <f>COUNTIF(Table1[Restaurant Name], $B239)=I$1</f>
        <v>0</v>
      </c>
      <c r="J239" s="33" t="b">
        <f>COUNTIF(Table1[Restaurant Name], $B239)=J$1</f>
        <v>0</v>
      </c>
      <c r="Q239" s="33" t="e">
        <f t="array" ref="Q239">INDEX(Table1[Phone], MATCH(0, COUNTIF($Q$3:Q238,Table1[Phone]), 0))</f>
        <v>#N/A</v>
      </c>
      <c r="R239" s="33" t="b">
        <f>COUNTIF(Table1[Phone], $Q239)=R$1</f>
        <v>0</v>
      </c>
      <c r="S239" s="33" t="b">
        <f>COUNTIF(Table1[Phone], $Q239)=S$1</f>
        <v>0</v>
      </c>
      <c r="T239" s="33" t="b">
        <f>COUNTIF(Table1[Phone], $Q239)=T$1</f>
        <v>0</v>
      </c>
      <c r="U239" s="33" t="b">
        <f>COUNTIF(Table1[Phone], $Q239)=U$1</f>
        <v>0</v>
      </c>
      <c r="V239" s="33" t="b">
        <f>COUNTIF(Table1[Phone], $Q239)=V$1</f>
        <v>0</v>
      </c>
      <c r="W239" s="33" t="b">
        <f>COUNTIF(Table1[Phone], $Q239)=W$1</f>
        <v>0</v>
      </c>
      <c r="X239" s="33" t="b">
        <f>COUNTIF(Table1[Phone], $Q239)=X$1</f>
        <v>0</v>
      </c>
      <c r="Y239" s="33" t="b">
        <f>COUNTIF(Table1[Phone], $Q239)=Y$1</f>
        <v>0</v>
      </c>
    </row>
    <row r="240" spans="2:25" x14ac:dyDescent="0.25">
      <c r="B240" s="33" t="e">
        <f t="array" ref="B240">INDEX(Table1[Restaurant Name], MATCH(0, COUNTIF($B$3:B239,Table1[Restaurant Name]), 0))</f>
        <v>#N/A</v>
      </c>
      <c r="C240" s="33" t="b">
        <f>COUNTIF(Table1[Restaurant Name], $B240)=C$1</f>
        <v>0</v>
      </c>
      <c r="D240" s="33" t="b">
        <f>COUNTIF(Table1[Restaurant Name], $B240)=D$1</f>
        <v>0</v>
      </c>
      <c r="E240" s="33" t="b">
        <f>COUNTIF(Table1[Restaurant Name], $B240)=E$1</f>
        <v>0</v>
      </c>
      <c r="F240" s="33" t="b">
        <f>COUNTIF(Table1[Restaurant Name], $B240)=F$1</f>
        <v>0</v>
      </c>
      <c r="G240" s="33" t="b">
        <f>COUNTIF(Table1[Restaurant Name], $B240)=G$1</f>
        <v>0</v>
      </c>
      <c r="H240" s="33" t="b">
        <f>COUNTIF(Table1[Restaurant Name], $B240)=H$1</f>
        <v>0</v>
      </c>
      <c r="I240" s="33" t="b">
        <f>COUNTIF(Table1[Restaurant Name], $B240)=I$1</f>
        <v>0</v>
      </c>
      <c r="J240" s="33" t="b">
        <f>COUNTIF(Table1[Restaurant Name], $B240)=J$1</f>
        <v>0</v>
      </c>
      <c r="Q240" s="33" t="e">
        <f t="array" ref="Q240">INDEX(Table1[Phone], MATCH(0, COUNTIF($Q$3:Q239,Table1[Phone]), 0))</f>
        <v>#N/A</v>
      </c>
      <c r="R240" s="33" t="b">
        <f>COUNTIF(Table1[Phone], $Q240)=R$1</f>
        <v>0</v>
      </c>
      <c r="S240" s="33" t="b">
        <f>COUNTIF(Table1[Phone], $Q240)=S$1</f>
        <v>0</v>
      </c>
      <c r="T240" s="33" t="b">
        <f>COUNTIF(Table1[Phone], $Q240)=T$1</f>
        <v>0</v>
      </c>
      <c r="U240" s="33" t="b">
        <f>COUNTIF(Table1[Phone], $Q240)=U$1</f>
        <v>0</v>
      </c>
      <c r="V240" s="33" t="b">
        <f>COUNTIF(Table1[Phone], $Q240)=V$1</f>
        <v>0</v>
      </c>
      <c r="W240" s="33" t="b">
        <f>COUNTIF(Table1[Phone], $Q240)=W$1</f>
        <v>0</v>
      </c>
      <c r="X240" s="33" t="b">
        <f>COUNTIF(Table1[Phone], $Q240)=X$1</f>
        <v>0</v>
      </c>
      <c r="Y240" s="33" t="b">
        <f>COUNTIF(Table1[Phone], $Q240)=Y$1</f>
        <v>0</v>
      </c>
    </row>
    <row r="241" spans="2:25" x14ac:dyDescent="0.25">
      <c r="B241" s="33" t="e">
        <f t="array" ref="B241">INDEX(Table1[Restaurant Name], MATCH(0, COUNTIF($B$3:B240,Table1[Restaurant Name]), 0))</f>
        <v>#N/A</v>
      </c>
      <c r="C241" s="33" t="b">
        <f>COUNTIF(Table1[Restaurant Name], $B241)=C$1</f>
        <v>0</v>
      </c>
      <c r="D241" s="33" t="b">
        <f>COUNTIF(Table1[Restaurant Name], $B241)=D$1</f>
        <v>0</v>
      </c>
      <c r="E241" s="33" t="b">
        <f>COUNTIF(Table1[Restaurant Name], $B241)=E$1</f>
        <v>0</v>
      </c>
      <c r="F241" s="33" t="b">
        <f>COUNTIF(Table1[Restaurant Name], $B241)=F$1</f>
        <v>0</v>
      </c>
      <c r="G241" s="33" t="b">
        <f>COUNTIF(Table1[Restaurant Name], $B241)=G$1</f>
        <v>0</v>
      </c>
      <c r="H241" s="33" t="b">
        <f>COUNTIF(Table1[Restaurant Name], $B241)=H$1</f>
        <v>0</v>
      </c>
      <c r="I241" s="33" t="b">
        <f>COUNTIF(Table1[Restaurant Name], $B241)=I$1</f>
        <v>0</v>
      </c>
      <c r="J241" s="33" t="b">
        <f>COUNTIF(Table1[Restaurant Name], $B241)=J$1</f>
        <v>0</v>
      </c>
      <c r="Q241" s="33" t="e">
        <f t="array" ref="Q241">INDEX(Table1[Phone], MATCH(0, COUNTIF($Q$3:Q240,Table1[Phone]), 0))</f>
        <v>#N/A</v>
      </c>
      <c r="R241" s="33" t="b">
        <f>COUNTIF(Table1[Phone], $Q241)=R$1</f>
        <v>0</v>
      </c>
      <c r="S241" s="33" t="b">
        <f>COUNTIF(Table1[Phone], $Q241)=S$1</f>
        <v>0</v>
      </c>
      <c r="T241" s="33" t="b">
        <f>COUNTIF(Table1[Phone], $Q241)=T$1</f>
        <v>0</v>
      </c>
      <c r="U241" s="33" t="b">
        <f>COUNTIF(Table1[Phone], $Q241)=U$1</f>
        <v>0</v>
      </c>
      <c r="V241" s="33" t="b">
        <f>COUNTIF(Table1[Phone], $Q241)=V$1</f>
        <v>0</v>
      </c>
      <c r="W241" s="33" t="b">
        <f>COUNTIF(Table1[Phone], $Q241)=W$1</f>
        <v>0</v>
      </c>
      <c r="X241" s="33" t="b">
        <f>COUNTIF(Table1[Phone], $Q241)=X$1</f>
        <v>0</v>
      </c>
      <c r="Y241" s="33" t="b">
        <f>COUNTIF(Table1[Phone], $Q241)=Y$1</f>
        <v>0</v>
      </c>
    </row>
    <row r="242" spans="2:25" x14ac:dyDescent="0.25">
      <c r="B242" s="33" t="e">
        <f t="array" ref="B242">INDEX(Table1[Restaurant Name], MATCH(0, COUNTIF($B$3:B241,Table1[Restaurant Name]), 0))</f>
        <v>#N/A</v>
      </c>
      <c r="C242" s="33" t="b">
        <f>COUNTIF(Table1[Restaurant Name], $B242)=C$1</f>
        <v>0</v>
      </c>
      <c r="D242" s="33" t="b">
        <f>COUNTIF(Table1[Restaurant Name], $B242)=D$1</f>
        <v>0</v>
      </c>
      <c r="E242" s="33" t="b">
        <f>COUNTIF(Table1[Restaurant Name], $B242)=E$1</f>
        <v>0</v>
      </c>
      <c r="F242" s="33" t="b">
        <f>COUNTIF(Table1[Restaurant Name], $B242)=F$1</f>
        <v>0</v>
      </c>
      <c r="G242" s="33" t="b">
        <f>COUNTIF(Table1[Restaurant Name], $B242)=G$1</f>
        <v>0</v>
      </c>
      <c r="H242" s="33" t="b">
        <f>COUNTIF(Table1[Restaurant Name], $B242)=H$1</f>
        <v>0</v>
      </c>
      <c r="I242" s="33" t="b">
        <f>COUNTIF(Table1[Restaurant Name], $B242)=I$1</f>
        <v>0</v>
      </c>
      <c r="J242" s="33" t="b">
        <f>COUNTIF(Table1[Restaurant Name], $B242)=J$1</f>
        <v>0</v>
      </c>
      <c r="Q242" s="33" t="e">
        <f t="array" ref="Q242">INDEX(Table1[Phone], MATCH(0, COUNTIF($Q$3:Q241,Table1[Phone]), 0))</f>
        <v>#N/A</v>
      </c>
      <c r="R242" s="33" t="b">
        <f>COUNTIF(Table1[Phone], $Q242)=R$1</f>
        <v>0</v>
      </c>
      <c r="S242" s="33" t="b">
        <f>COUNTIF(Table1[Phone], $Q242)=S$1</f>
        <v>0</v>
      </c>
      <c r="T242" s="33" t="b">
        <f>COUNTIF(Table1[Phone], $Q242)=T$1</f>
        <v>0</v>
      </c>
      <c r="U242" s="33" t="b">
        <f>COUNTIF(Table1[Phone], $Q242)=U$1</f>
        <v>0</v>
      </c>
      <c r="V242" s="33" t="b">
        <f>COUNTIF(Table1[Phone], $Q242)=V$1</f>
        <v>0</v>
      </c>
      <c r="W242" s="33" t="b">
        <f>COUNTIF(Table1[Phone], $Q242)=W$1</f>
        <v>0</v>
      </c>
      <c r="X242" s="33" t="b">
        <f>COUNTIF(Table1[Phone], $Q242)=X$1</f>
        <v>0</v>
      </c>
      <c r="Y242" s="33" t="b">
        <f>COUNTIF(Table1[Phone], $Q242)=Y$1</f>
        <v>0</v>
      </c>
    </row>
    <row r="243" spans="2:25" x14ac:dyDescent="0.25">
      <c r="B243" s="33" t="e">
        <f t="array" ref="B243">INDEX(Table1[Restaurant Name], MATCH(0, COUNTIF($B$3:B242,Table1[Restaurant Name]), 0))</f>
        <v>#N/A</v>
      </c>
      <c r="C243" s="33" t="b">
        <f>COUNTIF(Table1[Restaurant Name], $B243)=C$1</f>
        <v>0</v>
      </c>
      <c r="D243" s="33" t="b">
        <f>COUNTIF(Table1[Restaurant Name], $B243)=D$1</f>
        <v>0</v>
      </c>
      <c r="E243" s="33" t="b">
        <f>COUNTIF(Table1[Restaurant Name], $B243)=E$1</f>
        <v>0</v>
      </c>
      <c r="F243" s="33" t="b">
        <f>COUNTIF(Table1[Restaurant Name], $B243)=F$1</f>
        <v>0</v>
      </c>
      <c r="G243" s="33" t="b">
        <f>COUNTIF(Table1[Restaurant Name], $B243)=G$1</f>
        <v>0</v>
      </c>
      <c r="H243" s="33" t="b">
        <f>COUNTIF(Table1[Restaurant Name], $B243)=H$1</f>
        <v>0</v>
      </c>
      <c r="I243" s="33" t="b">
        <f>COUNTIF(Table1[Restaurant Name], $B243)=I$1</f>
        <v>0</v>
      </c>
      <c r="J243" s="33" t="b">
        <f>COUNTIF(Table1[Restaurant Name], $B243)=J$1</f>
        <v>0</v>
      </c>
      <c r="Q243" s="33" t="e">
        <f t="array" ref="Q243">INDEX(Table1[Phone], MATCH(0, COUNTIF($Q$3:Q242,Table1[Phone]), 0))</f>
        <v>#N/A</v>
      </c>
      <c r="R243" s="33" t="b">
        <f>COUNTIF(Table1[Phone], $Q243)=R$1</f>
        <v>0</v>
      </c>
      <c r="S243" s="33" t="b">
        <f>COUNTIF(Table1[Phone], $Q243)=S$1</f>
        <v>0</v>
      </c>
      <c r="T243" s="33" t="b">
        <f>COUNTIF(Table1[Phone], $Q243)=T$1</f>
        <v>0</v>
      </c>
      <c r="U243" s="33" t="b">
        <f>COUNTIF(Table1[Phone], $Q243)=U$1</f>
        <v>0</v>
      </c>
      <c r="V243" s="33" t="b">
        <f>COUNTIF(Table1[Phone], $Q243)=V$1</f>
        <v>0</v>
      </c>
      <c r="W243" s="33" t="b">
        <f>COUNTIF(Table1[Phone], $Q243)=W$1</f>
        <v>0</v>
      </c>
      <c r="X243" s="33" t="b">
        <f>COUNTIF(Table1[Phone], $Q243)=X$1</f>
        <v>0</v>
      </c>
      <c r="Y243" s="33" t="b">
        <f>COUNTIF(Table1[Phone], $Q243)=Y$1</f>
        <v>0</v>
      </c>
    </row>
    <row r="244" spans="2:25" x14ac:dyDescent="0.25">
      <c r="B244" s="33" t="e">
        <f t="array" ref="B244">INDEX(Table1[Restaurant Name], MATCH(0, COUNTIF($B$3:B243,Table1[Restaurant Name]), 0))</f>
        <v>#N/A</v>
      </c>
      <c r="C244" s="33" t="b">
        <f>COUNTIF(Table1[Restaurant Name], $B244)=C$1</f>
        <v>0</v>
      </c>
      <c r="D244" s="33" t="b">
        <f>COUNTIF(Table1[Restaurant Name], $B244)=D$1</f>
        <v>0</v>
      </c>
      <c r="E244" s="33" t="b">
        <f>COUNTIF(Table1[Restaurant Name], $B244)=E$1</f>
        <v>0</v>
      </c>
      <c r="F244" s="33" t="b">
        <f>COUNTIF(Table1[Restaurant Name], $B244)=F$1</f>
        <v>0</v>
      </c>
      <c r="G244" s="33" t="b">
        <f>COUNTIF(Table1[Restaurant Name], $B244)=G$1</f>
        <v>0</v>
      </c>
      <c r="H244" s="33" t="b">
        <f>COUNTIF(Table1[Restaurant Name], $B244)=H$1</f>
        <v>0</v>
      </c>
      <c r="I244" s="33" t="b">
        <f>COUNTIF(Table1[Restaurant Name], $B244)=I$1</f>
        <v>0</v>
      </c>
      <c r="J244" s="33" t="b">
        <f>COUNTIF(Table1[Restaurant Name], $B244)=J$1</f>
        <v>0</v>
      </c>
      <c r="Q244" s="33" t="e">
        <f t="array" ref="Q244">INDEX(Table1[Phone], MATCH(0, COUNTIF($Q$3:Q243,Table1[Phone]), 0))</f>
        <v>#N/A</v>
      </c>
      <c r="R244" s="33" t="b">
        <f>COUNTIF(Table1[Phone], $Q244)=R$1</f>
        <v>0</v>
      </c>
      <c r="S244" s="33" t="b">
        <f>COUNTIF(Table1[Phone], $Q244)=S$1</f>
        <v>0</v>
      </c>
      <c r="T244" s="33" t="b">
        <f>COUNTIF(Table1[Phone], $Q244)=T$1</f>
        <v>0</v>
      </c>
      <c r="U244" s="33" t="b">
        <f>COUNTIF(Table1[Phone], $Q244)=U$1</f>
        <v>0</v>
      </c>
      <c r="V244" s="33" t="b">
        <f>COUNTIF(Table1[Phone], $Q244)=V$1</f>
        <v>0</v>
      </c>
      <c r="W244" s="33" t="b">
        <f>COUNTIF(Table1[Phone], $Q244)=W$1</f>
        <v>0</v>
      </c>
      <c r="X244" s="33" t="b">
        <f>COUNTIF(Table1[Phone], $Q244)=X$1</f>
        <v>0</v>
      </c>
      <c r="Y244" s="33" t="b">
        <f>COUNTIF(Table1[Phone], $Q244)=Y$1</f>
        <v>0</v>
      </c>
    </row>
    <row r="245" spans="2:25" x14ac:dyDescent="0.25">
      <c r="B245" s="33" t="e">
        <f t="array" ref="B245">INDEX(Table1[Restaurant Name], MATCH(0, COUNTIF($B$3:B244,Table1[Restaurant Name]), 0))</f>
        <v>#N/A</v>
      </c>
      <c r="C245" s="33" t="b">
        <f>COUNTIF(Table1[Restaurant Name], $B245)=C$1</f>
        <v>0</v>
      </c>
      <c r="D245" s="33" t="b">
        <f>COUNTIF(Table1[Restaurant Name], $B245)=D$1</f>
        <v>0</v>
      </c>
      <c r="E245" s="33" t="b">
        <f>COUNTIF(Table1[Restaurant Name], $B245)=E$1</f>
        <v>0</v>
      </c>
      <c r="F245" s="33" t="b">
        <f>COUNTIF(Table1[Restaurant Name], $B245)=F$1</f>
        <v>0</v>
      </c>
      <c r="G245" s="33" t="b">
        <f>COUNTIF(Table1[Restaurant Name], $B245)=G$1</f>
        <v>0</v>
      </c>
      <c r="H245" s="33" t="b">
        <f>COUNTIF(Table1[Restaurant Name], $B245)=H$1</f>
        <v>0</v>
      </c>
      <c r="I245" s="33" t="b">
        <f>COUNTIF(Table1[Restaurant Name], $B245)=I$1</f>
        <v>0</v>
      </c>
      <c r="J245" s="33" t="b">
        <f>COUNTIF(Table1[Restaurant Name], $B245)=J$1</f>
        <v>0</v>
      </c>
      <c r="Q245" s="33" t="e">
        <f t="array" ref="Q245">INDEX(Table1[Phone], MATCH(0, COUNTIF($Q$3:Q244,Table1[Phone]), 0))</f>
        <v>#N/A</v>
      </c>
      <c r="R245" s="33" t="b">
        <f>COUNTIF(Table1[Phone], $Q245)=R$1</f>
        <v>0</v>
      </c>
      <c r="S245" s="33" t="b">
        <f>COUNTIF(Table1[Phone], $Q245)=S$1</f>
        <v>0</v>
      </c>
      <c r="T245" s="33" t="b">
        <f>COUNTIF(Table1[Phone], $Q245)=T$1</f>
        <v>0</v>
      </c>
      <c r="U245" s="33" t="b">
        <f>COUNTIF(Table1[Phone], $Q245)=U$1</f>
        <v>0</v>
      </c>
      <c r="V245" s="33" t="b">
        <f>COUNTIF(Table1[Phone], $Q245)=V$1</f>
        <v>0</v>
      </c>
      <c r="W245" s="33" t="b">
        <f>COUNTIF(Table1[Phone], $Q245)=W$1</f>
        <v>0</v>
      </c>
      <c r="X245" s="33" t="b">
        <f>COUNTIF(Table1[Phone], $Q245)=X$1</f>
        <v>0</v>
      </c>
      <c r="Y245" s="33" t="b">
        <f>COUNTIF(Table1[Phone], $Q245)=Y$1</f>
        <v>0</v>
      </c>
    </row>
    <row r="246" spans="2:25" x14ac:dyDescent="0.25">
      <c r="B246" s="33" t="e">
        <f t="array" ref="B246">INDEX(Table1[Restaurant Name], MATCH(0, COUNTIF($B$3:B245,Table1[Restaurant Name]), 0))</f>
        <v>#N/A</v>
      </c>
      <c r="C246" s="33" t="b">
        <f>COUNTIF(Table1[Restaurant Name], $B246)=C$1</f>
        <v>0</v>
      </c>
      <c r="D246" s="33" t="b">
        <f>COUNTIF(Table1[Restaurant Name], $B246)=D$1</f>
        <v>0</v>
      </c>
      <c r="E246" s="33" t="b">
        <f>COUNTIF(Table1[Restaurant Name], $B246)=E$1</f>
        <v>0</v>
      </c>
      <c r="F246" s="33" t="b">
        <f>COUNTIF(Table1[Restaurant Name], $B246)=F$1</f>
        <v>0</v>
      </c>
      <c r="G246" s="33" t="b">
        <f>COUNTIF(Table1[Restaurant Name], $B246)=G$1</f>
        <v>0</v>
      </c>
      <c r="H246" s="33" t="b">
        <f>COUNTIF(Table1[Restaurant Name], $B246)=H$1</f>
        <v>0</v>
      </c>
      <c r="I246" s="33" t="b">
        <f>COUNTIF(Table1[Restaurant Name], $B246)=I$1</f>
        <v>0</v>
      </c>
      <c r="J246" s="33" t="b">
        <f>COUNTIF(Table1[Restaurant Name], $B246)=J$1</f>
        <v>0</v>
      </c>
      <c r="Q246" s="33" t="e">
        <f t="array" ref="Q246">INDEX(Table1[Phone], MATCH(0, COUNTIF($Q$3:Q245,Table1[Phone]), 0))</f>
        <v>#N/A</v>
      </c>
      <c r="R246" s="33" t="b">
        <f>COUNTIF(Table1[Phone], $Q246)=R$1</f>
        <v>0</v>
      </c>
      <c r="S246" s="33" t="b">
        <f>COUNTIF(Table1[Phone], $Q246)=S$1</f>
        <v>0</v>
      </c>
      <c r="T246" s="33" t="b">
        <f>COUNTIF(Table1[Phone], $Q246)=T$1</f>
        <v>0</v>
      </c>
      <c r="U246" s="33" t="b">
        <f>COUNTIF(Table1[Phone], $Q246)=U$1</f>
        <v>0</v>
      </c>
      <c r="V246" s="33" t="b">
        <f>COUNTIF(Table1[Phone], $Q246)=V$1</f>
        <v>0</v>
      </c>
      <c r="W246" s="33" t="b">
        <f>COUNTIF(Table1[Phone], $Q246)=W$1</f>
        <v>0</v>
      </c>
      <c r="X246" s="33" t="b">
        <f>COUNTIF(Table1[Phone], $Q246)=X$1</f>
        <v>0</v>
      </c>
      <c r="Y246" s="33" t="b">
        <f>COUNTIF(Table1[Phone], $Q246)=Y$1</f>
        <v>0</v>
      </c>
    </row>
    <row r="247" spans="2:25" x14ac:dyDescent="0.25">
      <c r="B247" s="33" t="e">
        <f t="array" ref="B247">INDEX(Table1[Restaurant Name], MATCH(0, COUNTIF($B$3:B246,Table1[Restaurant Name]), 0))</f>
        <v>#N/A</v>
      </c>
      <c r="C247" s="33" t="b">
        <f>COUNTIF(Table1[Restaurant Name], $B247)=C$1</f>
        <v>0</v>
      </c>
      <c r="D247" s="33" t="b">
        <f>COUNTIF(Table1[Restaurant Name], $B247)=D$1</f>
        <v>0</v>
      </c>
      <c r="E247" s="33" t="b">
        <f>COUNTIF(Table1[Restaurant Name], $B247)=E$1</f>
        <v>0</v>
      </c>
      <c r="F247" s="33" t="b">
        <f>COUNTIF(Table1[Restaurant Name], $B247)=F$1</f>
        <v>0</v>
      </c>
      <c r="G247" s="33" t="b">
        <f>COUNTIF(Table1[Restaurant Name], $B247)=G$1</f>
        <v>0</v>
      </c>
      <c r="H247" s="33" t="b">
        <f>COUNTIF(Table1[Restaurant Name], $B247)=H$1</f>
        <v>0</v>
      </c>
      <c r="I247" s="33" t="b">
        <f>COUNTIF(Table1[Restaurant Name], $B247)=I$1</f>
        <v>0</v>
      </c>
      <c r="J247" s="33" t="b">
        <f>COUNTIF(Table1[Restaurant Name], $B247)=J$1</f>
        <v>0</v>
      </c>
      <c r="Q247" s="33" t="e">
        <f t="array" ref="Q247">INDEX(Table1[Phone], MATCH(0, COUNTIF($Q$3:Q246,Table1[Phone]), 0))</f>
        <v>#N/A</v>
      </c>
      <c r="R247" s="33" t="b">
        <f>COUNTIF(Table1[Phone], $Q247)=R$1</f>
        <v>0</v>
      </c>
      <c r="S247" s="33" t="b">
        <f>COUNTIF(Table1[Phone], $Q247)=S$1</f>
        <v>0</v>
      </c>
      <c r="T247" s="33" t="b">
        <f>COUNTIF(Table1[Phone], $Q247)=T$1</f>
        <v>0</v>
      </c>
      <c r="U247" s="33" t="b">
        <f>COUNTIF(Table1[Phone], $Q247)=U$1</f>
        <v>0</v>
      </c>
      <c r="V247" s="33" t="b">
        <f>COUNTIF(Table1[Phone], $Q247)=V$1</f>
        <v>0</v>
      </c>
      <c r="W247" s="33" t="b">
        <f>COUNTIF(Table1[Phone], $Q247)=W$1</f>
        <v>0</v>
      </c>
      <c r="X247" s="33" t="b">
        <f>COUNTIF(Table1[Phone], $Q247)=X$1</f>
        <v>0</v>
      </c>
      <c r="Y247" s="33" t="b">
        <f>COUNTIF(Table1[Phone], $Q247)=Y$1</f>
        <v>0</v>
      </c>
    </row>
    <row r="248" spans="2:25" x14ac:dyDescent="0.25">
      <c r="B248" s="33" t="e">
        <f t="array" ref="B248">INDEX(Table1[Restaurant Name], MATCH(0, COUNTIF($B$3:B247,Table1[Restaurant Name]), 0))</f>
        <v>#N/A</v>
      </c>
      <c r="C248" s="33" t="b">
        <f>COUNTIF(Table1[Restaurant Name], $B248)=C$1</f>
        <v>0</v>
      </c>
      <c r="D248" s="33" t="b">
        <f>COUNTIF(Table1[Restaurant Name], $B248)=D$1</f>
        <v>0</v>
      </c>
      <c r="E248" s="33" t="b">
        <f>COUNTIF(Table1[Restaurant Name], $B248)=E$1</f>
        <v>0</v>
      </c>
      <c r="F248" s="33" t="b">
        <f>COUNTIF(Table1[Restaurant Name], $B248)=F$1</f>
        <v>0</v>
      </c>
      <c r="G248" s="33" t="b">
        <f>COUNTIF(Table1[Restaurant Name], $B248)=G$1</f>
        <v>0</v>
      </c>
      <c r="H248" s="33" t="b">
        <f>COUNTIF(Table1[Restaurant Name], $B248)=H$1</f>
        <v>0</v>
      </c>
      <c r="I248" s="33" t="b">
        <f>COUNTIF(Table1[Restaurant Name], $B248)=I$1</f>
        <v>0</v>
      </c>
      <c r="J248" s="33" t="b">
        <f>COUNTIF(Table1[Restaurant Name], $B248)=J$1</f>
        <v>0</v>
      </c>
      <c r="Q248" s="33" t="e">
        <f t="array" ref="Q248">INDEX(Table1[Phone], MATCH(0, COUNTIF($Q$3:Q247,Table1[Phone]), 0))</f>
        <v>#N/A</v>
      </c>
      <c r="R248" s="33" t="b">
        <f>COUNTIF(Table1[Phone], $Q248)=R$1</f>
        <v>0</v>
      </c>
      <c r="S248" s="33" t="b">
        <f>COUNTIF(Table1[Phone], $Q248)=S$1</f>
        <v>0</v>
      </c>
      <c r="T248" s="33" t="b">
        <f>COUNTIF(Table1[Phone], $Q248)=T$1</f>
        <v>0</v>
      </c>
      <c r="U248" s="33" t="b">
        <f>COUNTIF(Table1[Phone], $Q248)=U$1</f>
        <v>0</v>
      </c>
      <c r="V248" s="33" t="b">
        <f>COUNTIF(Table1[Phone], $Q248)=V$1</f>
        <v>0</v>
      </c>
      <c r="W248" s="33" t="b">
        <f>COUNTIF(Table1[Phone], $Q248)=W$1</f>
        <v>0</v>
      </c>
      <c r="X248" s="33" t="b">
        <f>COUNTIF(Table1[Phone], $Q248)=X$1</f>
        <v>0</v>
      </c>
      <c r="Y248" s="33" t="b">
        <f>COUNTIF(Table1[Phone], $Q248)=Y$1</f>
        <v>0</v>
      </c>
    </row>
    <row r="249" spans="2:25" x14ac:dyDescent="0.25">
      <c r="B249" s="33" t="e">
        <f t="array" ref="B249">INDEX(Table1[Restaurant Name], MATCH(0, COUNTIF($B$3:B248,Table1[Restaurant Name]), 0))</f>
        <v>#N/A</v>
      </c>
      <c r="C249" s="33" t="b">
        <f>COUNTIF(Table1[Restaurant Name], $B249)=C$1</f>
        <v>0</v>
      </c>
      <c r="D249" s="33" t="b">
        <f>COUNTIF(Table1[Restaurant Name], $B249)=D$1</f>
        <v>0</v>
      </c>
      <c r="E249" s="33" t="b">
        <f>COUNTIF(Table1[Restaurant Name], $B249)=E$1</f>
        <v>0</v>
      </c>
      <c r="F249" s="33" t="b">
        <f>COUNTIF(Table1[Restaurant Name], $B249)=F$1</f>
        <v>0</v>
      </c>
      <c r="G249" s="33" t="b">
        <f>COUNTIF(Table1[Restaurant Name], $B249)=G$1</f>
        <v>0</v>
      </c>
      <c r="H249" s="33" t="b">
        <f>COUNTIF(Table1[Restaurant Name], $B249)=H$1</f>
        <v>0</v>
      </c>
      <c r="I249" s="33" t="b">
        <f>COUNTIF(Table1[Restaurant Name], $B249)=I$1</f>
        <v>0</v>
      </c>
      <c r="J249" s="33" t="b">
        <f>COUNTIF(Table1[Restaurant Name], $B249)=J$1</f>
        <v>0</v>
      </c>
      <c r="Q249" s="33" t="e">
        <f t="array" ref="Q249">INDEX(Table1[Phone], MATCH(0, COUNTIF($Q$3:Q248,Table1[Phone]), 0))</f>
        <v>#N/A</v>
      </c>
      <c r="R249" s="33" t="b">
        <f>COUNTIF(Table1[Phone], $Q249)=R$1</f>
        <v>0</v>
      </c>
      <c r="S249" s="33" t="b">
        <f>COUNTIF(Table1[Phone], $Q249)=S$1</f>
        <v>0</v>
      </c>
      <c r="T249" s="33" t="b">
        <f>COUNTIF(Table1[Phone], $Q249)=T$1</f>
        <v>0</v>
      </c>
      <c r="U249" s="33" t="b">
        <f>COUNTIF(Table1[Phone], $Q249)=U$1</f>
        <v>0</v>
      </c>
      <c r="V249" s="33" t="b">
        <f>COUNTIF(Table1[Phone], $Q249)=V$1</f>
        <v>0</v>
      </c>
      <c r="W249" s="33" t="b">
        <f>COUNTIF(Table1[Phone], $Q249)=W$1</f>
        <v>0</v>
      </c>
      <c r="X249" s="33" t="b">
        <f>COUNTIF(Table1[Phone], $Q249)=X$1</f>
        <v>0</v>
      </c>
      <c r="Y249" s="33" t="b">
        <f>COUNTIF(Table1[Phone], $Q249)=Y$1</f>
        <v>0</v>
      </c>
    </row>
    <row r="250" spans="2:25" x14ac:dyDescent="0.25">
      <c r="B250" s="33" t="e">
        <f t="array" ref="B250">INDEX(Table1[Restaurant Name], MATCH(0, COUNTIF($B$3:B249,Table1[Restaurant Name]), 0))</f>
        <v>#N/A</v>
      </c>
      <c r="C250" s="33" t="b">
        <f>COUNTIF(Table1[Restaurant Name], $B250)=C$1</f>
        <v>0</v>
      </c>
      <c r="D250" s="33" t="b">
        <f>COUNTIF(Table1[Restaurant Name], $B250)=D$1</f>
        <v>0</v>
      </c>
      <c r="E250" s="33" t="b">
        <f>COUNTIF(Table1[Restaurant Name], $B250)=E$1</f>
        <v>0</v>
      </c>
      <c r="F250" s="33" t="b">
        <f>COUNTIF(Table1[Restaurant Name], $B250)=F$1</f>
        <v>0</v>
      </c>
      <c r="G250" s="33" t="b">
        <f>COUNTIF(Table1[Restaurant Name], $B250)=G$1</f>
        <v>0</v>
      </c>
      <c r="H250" s="33" t="b">
        <f>COUNTIF(Table1[Restaurant Name], $B250)=H$1</f>
        <v>0</v>
      </c>
      <c r="I250" s="33" t="b">
        <f>COUNTIF(Table1[Restaurant Name], $B250)=I$1</f>
        <v>0</v>
      </c>
      <c r="J250" s="33" t="b">
        <f>COUNTIF(Table1[Restaurant Name], $B250)=J$1</f>
        <v>0</v>
      </c>
      <c r="Q250" s="33" t="e">
        <f t="array" ref="Q250">INDEX(Table1[Phone], MATCH(0, COUNTIF($Q$3:Q249,Table1[Phone]), 0))</f>
        <v>#N/A</v>
      </c>
      <c r="R250" s="33" t="b">
        <f>COUNTIF(Table1[Phone], $Q250)=R$1</f>
        <v>0</v>
      </c>
      <c r="S250" s="33" t="b">
        <f>COUNTIF(Table1[Phone], $Q250)=S$1</f>
        <v>0</v>
      </c>
      <c r="T250" s="33" t="b">
        <f>COUNTIF(Table1[Phone], $Q250)=T$1</f>
        <v>0</v>
      </c>
      <c r="U250" s="33" t="b">
        <f>COUNTIF(Table1[Phone], $Q250)=U$1</f>
        <v>0</v>
      </c>
      <c r="V250" s="33" t="b">
        <f>COUNTIF(Table1[Phone], $Q250)=V$1</f>
        <v>0</v>
      </c>
      <c r="W250" s="33" t="b">
        <f>COUNTIF(Table1[Phone], $Q250)=W$1</f>
        <v>0</v>
      </c>
      <c r="X250" s="33" t="b">
        <f>COUNTIF(Table1[Phone], $Q250)=X$1</f>
        <v>0</v>
      </c>
      <c r="Y250" s="33" t="b">
        <f>COUNTIF(Table1[Phone], $Q250)=Y$1</f>
        <v>0</v>
      </c>
    </row>
    <row r="251" spans="2:25" x14ac:dyDescent="0.25">
      <c r="B251" s="33" t="e">
        <f t="array" ref="B251">INDEX(Table1[Restaurant Name], MATCH(0, COUNTIF($B$3:B250,Table1[Restaurant Name]), 0))</f>
        <v>#N/A</v>
      </c>
      <c r="C251" s="33" t="b">
        <f>COUNTIF(Table1[Restaurant Name], $B251)=C$1</f>
        <v>0</v>
      </c>
      <c r="D251" s="33" t="b">
        <f>COUNTIF(Table1[Restaurant Name], $B251)=D$1</f>
        <v>0</v>
      </c>
      <c r="E251" s="33" t="b">
        <f>COUNTIF(Table1[Restaurant Name], $B251)=E$1</f>
        <v>0</v>
      </c>
      <c r="F251" s="33" t="b">
        <f>COUNTIF(Table1[Restaurant Name], $B251)=F$1</f>
        <v>0</v>
      </c>
      <c r="G251" s="33" t="b">
        <f>COUNTIF(Table1[Restaurant Name], $B251)=G$1</f>
        <v>0</v>
      </c>
      <c r="H251" s="33" t="b">
        <f>COUNTIF(Table1[Restaurant Name], $B251)=H$1</f>
        <v>0</v>
      </c>
      <c r="I251" s="33" t="b">
        <f>COUNTIF(Table1[Restaurant Name], $B251)=I$1</f>
        <v>0</v>
      </c>
      <c r="J251" s="33" t="b">
        <f>COUNTIF(Table1[Restaurant Name], $B251)=J$1</f>
        <v>0</v>
      </c>
      <c r="Q251" s="33" t="e">
        <f t="array" ref="Q251">INDEX(Table1[Phone], MATCH(0, COUNTIF($Q$3:Q250,Table1[Phone]), 0))</f>
        <v>#N/A</v>
      </c>
      <c r="R251" s="33" t="b">
        <f>COUNTIF(Table1[Phone], $Q251)=R$1</f>
        <v>0</v>
      </c>
      <c r="S251" s="33" t="b">
        <f>COUNTIF(Table1[Phone], $Q251)=S$1</f>
        <v>0</v>
      </c>
      <c r="T251" s="33" t="b">
        <f>COUNTIF(Table1[Phone], $Q251)=T$1</f>
        <v>0</v>
      </c>
      <c r="U251" s="33" t="b">
        <f>COUNTIF(Table1[Phone], $Q251)=U$1</f>
        <v>0</v>
      </c>
      <c r="V251" s="33" t="b">
        <f>COUNTIF(Table1[Phone], $Q251)=V$1</f>
        <v>0</v>
      </c>
      <c r="W251" s="33" t="b">
        <f>COUNTIF(Table1[Phone], $Q251)=W$1</f>
        <v>0</v>
      </c>
      <c r="X251" s="33" t="b">
        <f>COUNTIF(Table1[Phone], $Q251)=X$1</f>
        <v>0</v>
      </c>
      <c r="Y251" s="33" t="b">
        <f>COUNTIF(Table1[Phone], $Q251)=Y$1</f>
        <v>0</v>
      </c>
    </row>
    <row r="252" spans="2:25" x14ac:dyDescent="0.25">
      <c r="B252" s="33" t="e">
        <f t="array" ref="B252">INDEX(Table1[Restaurant Name], MATCH(0, COUNTIF($B$3:B251,Table1[Restaurant Name]), 0))</f>
        <v>#N/A</v>
      </c>
      <c r="C252" s="33" t="b">
        <f>COUNTIF(Table1[Restaurant Name], $B252)=C$1</f>
        <v>0</v>
      </c>
      <c r="D252" s="33" t="b">
        <f>COUNTIF(Table1[Restaurant Name], $B252)=D$1</f>
        <v>0</v>
      </c>
      <c r="E252" s="33" t="b">
        <f>COUNTIF(Table1[Restaurant Name], $B252)=E$1</f>
        <v>0</v>
      </c>
      <c r="F252" s="33" t="b">
        <f>COUNTIF(Table1[Restaurant Name], $B252)=F$1</f>
        <v>0</v>
      </c>
      <c r="G252" s="33" t="b">
        <f>COUNTIF(Table1[Restaurant Name], $B252)=G$1</f>
        <v>0</v>
      </c>
      <c r="H252" s="33" t="b">
        <f>COUNTIF(Table1[Restaurant Name], $B252)=H$1</f>
        <v>0</v>
      </c>
      <c r="I252" s="33" t="b">
        <f>COUNTIF(Table1[Restaurant Name], $B252)=I$1</f>
        <v>0</v>
      </c>
      <c r="J252" s="33" t="b">
        <f>COUNTIF(Table1[Restaurant Name], $B252)=J$1</f>
        <v>0</v>
      </c>
      <c r="Q252" s="33" t="e">
        <f t="array" ref="Q252">INDEX(Table1[Phone], MATCH(0, COUNTIF($Q$3:Q251,Table1[Phone]), 0))</f>
        <v>#N/A</v>
      </c>
      <c r="R252" s="33" t="b">
        <f>COUNTIF(Table1[Phone], $Q252)=R$1</f>
        <v>0</v>
      </c>
      <c r="S252" s="33" t="b">
        <f>COUNTIF(Table1[Phone], $Q252)=S$1</f>
        <v>0</v>
      </c>
      <c r="T252" s="33" t="b">
        <f>COUNTIF(Table1[Phone], $Q252)=T$1</f>
        <v>0</v>
      </c>
      <c r="U252" s="33" t="b">
        <f>COUNTIF(Table1[Phone], $Q252)=U$1</f>
        <v>0</v>
      </c>
      <c r="V252" s="33" t="b">
        <f>COUNTIF(Table1[Phone], $Q252)=V$1</f>
        <v>0</v>
      </c>
      <c r="W252" s="33" t="b">
        <f>COUNTIF(Table1[Phone], $Q252)=W$1</f>
        <v>0</v>
      </c>
      <c r="X252" s="33" t="b">
        <f>COUNTIF(Table1[Phone], $Q252)=X$1</f>
        <v>0</v>
      </c>
      <c r="Y252" s="33" t="b">
        <f>COUNTIF(Table1[Phone], $Q252)=Y$1</f>
        <v>0</v>
      </c>
    </row>
    <row r="253" spans="2:25" x14ac:dyDescent="0.25">
      <c r="B253" s="33" t="e">
        <f t="array" ref="B253">INDEX(Table1[Restaurant Name], MATCH(0, COUNTIF($B$3:B252,Table1[Restaurant Name]), 0))</f>
        <v>#N/A</v>
      </c>
      <c r="C253" s="33" t="b">
        <f>COUNTIF(Table1[Restaurant Name], $B253)=C$1</f>
        <v>0</v>
      </c>
      <c r="D253" s="33" t="b">
        <f>COUNTIF(Table1[Restaurant Name], $B253)=D$1</f>
        <v>0</v>
      </c>
      <c r="E253" s="33" t="b">
        <f>COUNTIF(Table1[Restaurant Name], $B253)=E$1</f>
        <v>0</v>
      </c>
      <c r="F253" s="33" t="b">
        <f>COUNTIF(Table1[Restaurant Name], $B253)=F$1</f>
        <v>0</v>
      </c>
      <c r="G253" s="33" t="b">
        <f>COUNTIF(Table1[Restaurant Name], $B253)=G$1</f>
        <v>0</v>
      </c>
      <c r="H253" s="33" t="b">
        <f>COUNTIF(Table1[Restaurant Name], $B253)=H$1</f>
        <v>0</v>
      </c>
      <c r="I253" s="33" t="b">
        <f>COUNTIF(Table1[Restaurant Name], $B253)=I$1</f>
        <v>0</v>
      </c>
      <c r="J253" s="33" t="b">
        <f>COUNTIF(Table1[Restaurant Name], $B253)=J$1</f>
        <v>0</v>
      </c>
      <c r="Q253" s="33" t="e">
        <f t="array" ref="Q253">INDEX(Table1[Phone], MATCH(0, COUNTIF($Q$3:Q252,Table1[Phone]), 0))</f>
        <v>#N/A</v>
      </c>
      <c r="R253" s="33" t="b">
        <f>COUNTIF(Table1[Phone], $Q253)=R$1</f>
        <v>0</v>
      </c>
      <c r="S253" s="33" t="b">
        <f>COUNTIF(Table1[Phone], $Q253)=S$1</f>
        <v>0</v>
      </c>
      <c r="T253" s="33" t="b">
        <f>COUNTIF(Table1[Phone], $Q253)=T$1</f>
        <v>0</v>
      </c>
      <c r="U253" s="33" t="b">
        <f>COUNTIF(Table1[Phone], $Q253)=U$1</f>
        <v>0</v>
      </c>
      <c r="V253" s="33" t="b">
        <f>COUNTIF(Table1[Phone], $Q253)=V$1</f>
        <v>0</v>
      </c>
      <c r="W253" s="33" t="b">
        <f>COUNTIF(Table1[Phone], $Q253)=W$1</f>
        <v>0</v>
      </c>
      <c r="X253" s="33" t="b">
        <f>COUNTIF(Table1[Phone], $Q253)=X$1</f>
        <v>0</v>
      </c>
      <c r="Y253" s="33" t="b">
        <f>COUNTIF(Table1[Phone], $Q253)=Y$1</f>
        <v>0</v>
      </c>
    </row>
    <row r="254" spans="2:25" x14ac:dyDescent="0.25">
      <c r="B254" s="33" t="e">
        <f t="array" ref="B254">INDEX(Table1[Restaurant Name], MATCH(0, COUNTIF($B$3:B253,Table1[Restaurant Name]), 0))</f>
        <v>#N/A</v>
      </c>
      <c r="C254" s="33" t="b">
        <f>COUNTIF(Table1[Restaurant Name], $B254)=C$1</f>
        <v>0</v>
      </c>
      <c r="D254" s="33" t="b">
        <f>COUNTIF(Table1[Restaurant Name], $B254)=D$1</f>
        <v>0</v>
      </c>
      <c r="E254" s="33" t="b">
        <f>COUNTIF(Table1[Restaurant Name], $B254)=E$1</f>
        <v>0</v>
      </c>
      <c r="F254" s="33" t="b">
        <f>COUNTIF(Table1[Restaurant Name], $B254)=F$1</f>
        <v>0</v>
      </c>
      <c r="G254" s="33" t="b">
        <f>COUNTIF(Table1[Restaurant Name], $B254)=G$1</f>
        <v>0</v>
      </c>
      <c r="H254" s="33" t="b">
        <f>COUNTIF(Table1[Restaurant Name], $B254)=H$1</f>
        <v>0</v>
      </c>
      <c r="I254" s="33" t="b">
        <f>COUNTIF(Table1[Restaurant Name], $B254)=I$1</f>
        <v>0</v>
      </c>
      <c r="J254" s="33" t="b">
        <f>COUNTIF(Table1[Restaurant Name], $B254)=J$1</f>
        <v>0</v>
      </c>
      <c r="Q254" s="33" t="e">
        <f t="array" ref="Q254">INDEX(Table1[Phone], MATCH(0, COUNTIF($Q$3:Q253,Table1[Phone]), 0))</f>
        <v>#N/A</v>
      </c>
      <c r="R254" s="33" t="b">
        <f>COUNTIF(Table1[Phone], $Q254)=R$1</f>
        <v>0</v>
      </c>
      <c r="S254" s="33" t="b">
        <f>COUNTIF(Table1[Phone], $Q254)=S$1</f>
        <v>0</v>
      </c>
      <c r="T254" s="33" t="b">
        <f>COUNTIF(Table1[Phone], $Q254)=T$1</f>
        <v>0</v>
      </c>
      <c r="U254" s="33" t="b">
        <f>COUNTIF(Table1[Phone], $Q254)=U$1</f>
        <v>0</v>
      </c>
      <c r="V254" s="33" t="b">
        <f>COUNTIF(Table1[Phone], $Q254)=V$1</f>
        <v>0</v>
      </c>
      <c r="W254" s="33" t="b">
        <f>COUNTIF(Table1[Phone], $Q254)=W$1</f>
        <v>0</v>
      </c>
      <c r="X254" s="33" t="b">
        <f>COUNTIF(Table1[Phone], $Q254)=X$1</f>
        <v>0</v>
      </c>
      <c r="Y254" s="33" t="b">
        <f>COUNTIF(Table1[Phone], $Q254)=Y$1</f>
        <v>0</v>
      </c>
    </row>
    <row r="255" spans="2:25" x14ac:dyDescent="0.25">
      <c r="B255" s="33" t="e">
        <f t="array" ref="B255">INDEX(Table1[Restaurant Name], MATCH(0, COUNTIF($B$3:B254,Table1[Restaurant Name]), 0))</f>
        <v>#N/A</v>
      </c>
      <c r="C255" s="33" t="b">
        <f>COUNTIF(Table1[Restaurant Name], $B255)=C$1</f>
        <v>0</v>
      </c>
      <c r="D255" s="33" t="b">
        <f>COUNTIF(Table1[Restaurant Name], $B255)=D$1</f>
        <v>0</v>
      </c>
      <c r="E255" s="33" t="b">
        <f>COUNTIF(Table1[Restaurant Name], $B255)=E$1</f>
        <v>0</v>
      </c>
      <c r="F255" s="33" t="b">
        <f>COUNTIF(Table1[Restaurant Name], $B255)=F$1</f>
        <v>0</v>
      </c>
      <c r="G255" s="33" t="b">
        <f>COUNTIF(Table1[Restaurant Name], $B255)=G$1</f>
        <v>0</v>
      </c>
      <c r="H255" s="33" t="b">
        <f>COUNTIF(Table1[Restaurant Name], $B255)=H$1</f>
        <v>0</v>
      </c>
      <c r="I255" s="33" t="b">
        <f>COUNTIF(Table1[Restaurant Name], $B255)=I$1</f>
        <v>0</v>
      </c>
      <c r="J255" s="33" t="b">
        <f>COUNTIF(Table1[Restaurant Name], $B255)=J$1</f>
        <v>0</v>
      </c>
      <c r="Q255" s="33" t="e">
        <f t="array" ref="Q255">INDEX(Table1[Phone], MATCH(0, COUNTIF($Q$3:Q254,Table1[Phone]), 0))</f>
        <v>#N/A</v>
      </c>
      <c r="R255" s="33" t="b">
        <f>COUNTIF(Table1[Phone], $Q255)=R$1</f>
        <v>0</v>
      </c>
      <c r="S255" s="33" t="b">
        <f>COUNTIF(Table1[Phone], $Q255)=S$1</f>
        <v>0</v>
      </c>
      <c r="T255" s="33" t="b">
        <f>COUNTIF(Table1[Phone], $Q255)=T$1</f>
        <v>0</v>
      </c>
      <c r="U255" s="33" t="b">
        <f>COUNTIF(Table1[Phone], $Q255)=U$1</f>
        <v>0</v>
      </c>
      <c r="V255" s="33" t="b">
        <f>COUNTIF(Table1[Phone], $Q255)=V$1</f>
        <v>0</v>
      </c>
      <c r="W255" s="33" t="b">
        <f>COUNTIF(Table1[Phone], $Q255)=W$1</f>
        <v>0</v>
      </c>
      <c r="X255" s="33" t="b">
        <f>COUNTIF(Table1[Phone], $Q255)=X$1</f>
        <v>0</v>
      </c>
      <c r="Y255" s="33" t="b">
        <f>COUNTIF(Table1[Phone], $Q255)=Y$1</f>
        <v>0</v>
      </c>
    </row>
    <row r="256" spans="2:25" x14ac:dyDescent="0.25">
      <c r="B256" s="33" t="e">
        <f t="array" ref="B256">INDEX(Table1[Restaurant Name], MATCH(0, COUNTIF($B$3:B255,Table1[Restaurant Name]), 0))</f>
        <v>#N/A</v>
      </c>
      <c r="C256" s="33" t="b">
        <f>COUNTIF(Table1[Restaurant Name], $B256)=C$1</f>
        <v>0</v>
      </c>
      <c r="D256" s="33" t="b">
        <f>COUNTIF(Table1[Restaurant Name], $B256)=D$1</f>
        <v>0</v>
      </c>
      <c r="E256" s="33" t="b">
        <f>COUNTIF(Table1[Restaurant Name], $B256)=E$1</f>
        <v>0</v>
      </c>
      <c r="F256" s="33" t="b">
        <f>COUNTIF(Table1[Restaurant Name], $B256)=F$1</f>
        <v>0</v>
      </c>
      <c r="G256" s="33" t="b">
        <f>COUNTIF(Table1[Restaurant Name], $B256)=G$1</f>
        <v>0</v>
      </c>
      <c r="H256" s="33" t="b">
        <f>COUNTIF(Table1[Restaurant Name], $B256)=H$1</f>
        <v>0</v>
      </c>
      <c r="I256" s="33" t="b">
        <f>COUNTIF(Table1[Restaurant Name], $B256)=I$1</f>
        <v>0</v>
      </c>
      <c r="J256" s="33" t="b">
        <f>COUNTIF(Table1[Restaurant Name], $B256)=J$1</f>
        <v>0</v>
      </c>
      <c r="Q256" s="33" t="e">
        <f t="array" ref="Q256">INDEX(Table1[Phone], MATCH(0, COUNTIF($Q$3:Q255,Table1[Phone]), 0))</f>
        <v>#N/A</v>
      </c>
      <c r="R256" s="33" t="b">
        <f>COUNTIF(Table1[Phone], $Q256)=R$1</f>
        <v>0</v>
      </c>
      <c r="S256" s="33" t="b">
        <f>COUNTIF(Table1[Phone], $Q256)=S$1</f>
        <v>0</v>
      </c>
      <c r="T256" s="33" t="b">
        <f>COUNTIF(Table1[Phone], $Q256)=T$1</f>
        <v>0</v>
      </c>
      <c r="U256" s="33" t="b">
        <f>COUNTIF(Table1[Phone], $Q256)=U$1</f>
        <v>0</v>
      </c>
      <c r="V256" s="33" t="b">
        <f>COUNTIF(Table1[Phone], $Q256)=V$1</f>
        <v>0</v>
      </c>
      <c r="W256" s="33" t="b">
        <f>COUNTIF(Table1[Phone], $Q256)=W$1</f>
        <v>0</v>
      </c>
      <c r="X256" s="33" t="b">
        <f>COUNTIF(Table1[Phone], $Q256)=X$1</f>
        <v>0</v>
      </c>
      <c r="Y256" s="33" t="b">
        <f>COUNTIF(Table1[Phone], $Q256)=Y$1</f>
        <v>0</v>
      </c>
    </row>
    <row r="257" spans="2:25" x14ac:dyDescent="0.25">
      <c r="B257" s="33" t="e">
        <f t="array" ref="B257">INDEX(Table1[Restaurant Name], MATCH(0, COUNTIF($B$3:B256,Table1[Restaurant Name]), 0))</f>
        <v>#N/A</v>
      </c>
      <c r="C257" s="33" t="b">
        <f>COUNTIF(Table1[Restaurant Name], $B257)=C$1</f>
        <v>0</v>
      </c>
      <c r="D257" s="33" t="b">
        <f>COUNTIF(Table1[Restaurant Name], $B257)=D$1</f>
        <v>0</v>
      </c>
      <c r="E257" s="33" t="b">
        <f>COUNTIF(Table1[Restaurant Name], $B257)=E$1</f>
        <v>0</v>
      </c>
      <c r="F257" s="33" t="b">
        <f>COUNTIF(Table1[Restaurant Name], $B257)=F$1</f>
        <v>0</v>
      </c>
      <c r="G257" s="33" t="b">
        <f>COUNTIF(Table1[Restaurant Name], $B257)=G$1</f>
        <v>0</v>
      </c>
      <c r="H257" s="33" t="b">
        <f>COUNTIF(Table1[Restaurant Name], $B257)=H$1</f>
        <v>0</v>
      </c>
      <c r="I257" s="33" t="b">
        <f>COUNTIF(Table1[Restaurant Name], $B257)=I$1</f>
        <v>0</v>
      </c>
      <c r="J257" s="33" t="b">
        <f>COUNTIF(Table1[Restaurant Name], $B257)=J$1</f>
        <v>0</v>
      </c>
      <c r="Q257" s="33" t="e">
        <f t="array" ref="Q257">INDEX(Table1[Phone], MATCH(0, COUNTIF($Q$3:Q256,Table1[Phone]), 0))</f>
        <v>#N/A</v>
      </c>
      <c r="R257" s="33" t="b">
        <f>COUNTIF(Table1[Phone], $Q257)=R$1</f>
        <v>0</v>
      </c>
      <c r="S257" s="33" t="b">
        <f>COUNTIF(Table1[Phone], $Q257)=S$1</f>
        <v>0</v>
      </c>
      <c r="T257" s="33" t="b">
        <f>COUNTIF(Table1[Phone], $Q257)=T$1</f>
        <v>0</v>
      </c>
      <c r="U257" s="33" t="b">
        <f>COUNTIF(Table1[Phone], $Q257)=U$1</f>
        <v>0</v>
      </c>
      <c r="V257" s="33" t="b">
        <f>COUNTIF(Table1[Phone], $Q257)=V$1</f>
        <v>0</v>
      </c>
      <c r="W257" s="33" t="b">
        <f>COUNTIF(Table1[Phone], $Q257)=W$1</f>
        <v>0</v>
      </c>
      <c r="X257" s="33" t="b">
        <f>COUNTIF(Table1[Phone], $Q257)=X$1</f>
        <v>0</v>
      </c>
      <c r="Y257" s="33" t="b">
        <f>COUNTIF(Table1[Phone], $Q257)=Y$1</f>
        <v>0</v>
      </c>
    </row>
    <row r="258" spans="2:25" x14ac:dyDescent="0.25">
      <c r="B258" s="33" t="e">
        <f t="array" ref="B258">INDEX(Table1[Restaurant Name], MATCH(0, COUNTIF($B$3:B257,Table1[Restaurant Name]), 0))</f>
        <v>#N/A</v>
      </c>
      <c r="C258" s="33" t="b">
        <f>COUNTIF(Table1[Restaurant Name], $B258)=C$1</f>
        <v>0</v>
      </c>
      <c r="D258" s="33" t="b">
        <f>COUNTIF(Table1[Restaurant Name], $B258)=D$1</f>
        <v>0</v>
      </c>
      <c r="E258" s="33" t="b">
        <f>COUNTIF(Table1[Restaurant Name], $B258)=E$1</f>
        <v>0</v>
      </c>
      <c r="F258" s="33" t="b">
        <f>COUNTIF(Table1[Restaurant Name], $B258)=F$1</f>
        <v>0</v>
      </c>
      <c r="G258" s="33" t="b">
        <f>COUNTIF(Table1[Restaurant Name], $B258)=G$1</f>
        <v>0</v>
      </c>
      <c r="H258" s="33" t="b">
        <f>COUNTIF(Table1[Restaurant Name], $B258)=H$1</f>
        <v>0</v>
      </c>
      <c r="I258" s="33" t="b">
        <f>COUNTIF(Table1[Restaurant Name], $B258)=I$1</f>
        <v>0</v>
      </c>
      <c r="J258" s="33" t="b">
        <f>COUNTIF(Table1[Restaurant Name], $B258)=J$1</f>
        <v>0</v>
      </c>
      <c r="Q258" s="33" t="e">
        <f t="array" ref="Q258">INDEX(Table1[Phone], MATCH(0, COUNTIF($Q$3:Q257,Table1[Phone]), 0))</f>
        <v>#N/A</v>
      </c>
      <c r="R258" s="33" t="b">
        <f>COUNTIF(Table1[Phone], $Q258)=R$1</f>
        <v>0</v>
      </c>
      <c r="S258" s="33" t="b">
        <f>COUNTIF(Table1[Phone], $Q258)=S$1</f>
        <v>0</v>
      </c>
      <c r="T258" s="33" t="b">
        <f>COUNTIF(Table1[Phone], $Q258)=T$1</f>
        <v>0</v>
      </c>
      <c r="U258" s="33" t="b">
        <f>COUNTIF(Table1[Phone], $Q258)=U$1</f>
        <v>0</v>
      </c>
      <c r="V258" s="33" t="b">
        <f>COUNTIF(Table1[Phone], $Q258)=V$1</f>
        <v>0</v>
      </c>
      <c r="W258" s="33" t="b">
        <f>COUNTIF(Table1[Phone], $Q258)=W$1</f>
        <v>0</v>
      </c>
      <c r="X258" s="33" t="b">
        <f>COUNTIF(Table1[Phone], $Q258)=X$1</f>
        <v>0</v>
      </c>
      <c r="Y258" s="33" t="b">
        <f>COUNTIF(Table1[Phone], $Q258)=Y$1</f>
        <v>0</v>
      </c>
    </row>
    <row r="259" spans="2:25" x14ac:dyDescent="0.25">
      <c r="B259" s="33" t="e">
        <f t="array" ref="B259">INDEX(Table1[Restaurant Name], MATCH(0, COUNTIF($B$3:B258,Table1[Restaurant Name]), 0))</f>
        <v>#N/A</v>
      </c>
      <c r="C259" s="33" t="b">
        <f>COUNTIF(Table1[Restaurant Name], $B259)=C$1</f>
        <v>0</v>
      </c>
      <c r="D259" s="33" t="b">
        <f>COUNTIF(Table1[Restaurant Name], $B259)=D$1</f>
        <v>0</v>
      </c>
      <c r="E259" s="33" t="b">
        <f>COUNTIF(Table1[Restaurant Name], $B259)=E$1</f>
        <v>0</v>
      </c>
      <c r="F259" s="33" t="b">
        <f>COUNTIF(Table1[Restaurant Name], $B259)=F$1</f>
        <v>0</v>
      </c>
      <c r="G259" s="33" t="b">
        <f>COUNTIF(Table1[Restaurant Name], $B259)=G$1</f>
        <v>0</v>
      </c>
      <c r="H259" s="33" t="b">
        <f>COUNTIF(Table1[Restaurant Name], $B259)=H$1</f>
        <v>0</v>
      </c>
      <c r="I259" s="33" t="b">
        <f>COUNTIF(Table1[Restaurant Name], $B259)=I$1</f>
        <v>0</v>
      </c>
      <c r="J259" s="33" t="b">
        <f>COUNTIF(Table1[Restaurant Name], $B259)=J$1</f>
        <v>0</v>
      </c>
      <c r="Q259" s="33" t="e">
        <f t="array" ref="Q259">INDEX(Table1[Phone], MATCH(0, COUNTIF($Q$3:Q258,Table1[Phone]), 0))</f>
        <v>#N/A</v>
      </c>
      <c r="R259" s="33" t="b">
        <f>COUNTIF(Table1[Phone], $Q259)=R$1</f>
        <v>0</v>
      </c>
      <c r="S259" s="33" t="b">
        <f>COUNTIF(Table1[Phone], $Q259)=S$1</f>
        <v>0</v>
      </c>
      <c r="T259" s="33" t="b">
        <f>COUNTIF(Table1[Phone], $Q259)=T$1</f>
        <v>0</v>
      </c>
      <c r="U259" s="33" t="b">
        <f>COUNTIF(Table1[Phone], $Q259)=U$1</f>
        <v>0</v>
      </c>
      <c r="V259" s="33" t="b">
        <f>COUNTIF(Table1[Phone], $Q259)=V$1</f>
        <v>0</v>
      </c>
      <c r="W259" s="33" t="b">
        <f>COUNTIF(Table1[Phone], $Q259)=W$1</f>
        <v>0</v>
      </c>
      <c r="X259" s="33" t="b">
        <f>COUNTIF(Table1[Phone], $Q259)=X$1</f>
        <v>0</v>
      </c>
      <c r="Y259" s="33" t="b">
        <f>COUNTIF(Table1[Phone], $Q259)=Y$1</f>
        <v>0</v>
      </c>
    </row>
    <row r="260" spans="2:25" x14ac:dyDescent="0.25">
      <c r="B260" s="33" t="e">
        <f t="array" ref="B260">INDEX(Table1[Restaurant Name], MATCH(0, COUNTIF($B$3:B259,Table1[Restaurant Name]), 0))</f>
        <v>#N/A</v>
      </c>
      <c r="C260" s="33" t="b">
        <f>COUNTIF(Table1[Restaurant Name], $B260)=C$1</f>
        <v>0</v>
      </c>
      <c r="D260" s="33" t="b">
        <f>COUNTIF(Table1[Restaurant Name], $B260)=D$1</f>
        <v>0</v>
      </c>
      <c r="E260" s="33" t="b">
        <f>COUNTIF(Table1[Restaurant Name], $B260)=E$1</f>
        <v>0</v>
      </c>
      <c r="F260" s="33" t="b">
        <f>COUNTIF(Table1[Restaurant Name], $B260)=F$1</f>
        <v>0</v>
      </c>
      <c r="G260" s="33" t="b">
        <f>COUNTIF(Table1[Restaurant Name], $B260)=G$1</f>
        <v>0</v>
      </c>
      <c r="H260" s="33" t="b">
        <f>COUNTIF(Table1[Restaurant Name], $B260)=H$1</f>
        <v>0</v>
      </c>
      <c r="I260" s="33" t="b">
        <f>COUNTIF(Table1[Restaurant Name], $B260)=I$1</f>
        <v>0</v>
      </c>
      <c r="J260" s="33" t="b">
        <f>COUNTIF(Table1[Restaurant Name], $B260)=J$1</f>
        <v>0</v>
      </c>
      <c r="Q260" s="33" t="e">
        <f t="array" ref="Q260">INDEX(Table1[Phone], MATCH(0, COUNTIF($Q$3:Q259,Table1[Phone]), 0))</f>
        <v>#N/A</v>
      </c>
      <c r="R260" s="33" t="b">
        <f>COUNTIF(Table1[Phone], $Q260)=R$1</f>
        <v>0</v>
      </c>
      <c r="S260" s="33" t="b">
        <f>COUNTIF(Table1[Phone], $Q260)=S$1</f>
        <v>0</v>
      </c>
      <c r="T260" s="33" t="b">
        <f>COUNTIF(Table1[Phone], $Q260)=T$1</f>
        <v>0</v>
      </c>
      <c r="U260" s="33" t="b">
        <f>COUNTIF(Table1[Phone], $Q260)=U$1</f>
        <v>0</v>
      </c>
      <c r="V260" s="33" t="b">
        <f>COUNTIF(Table1[Phone], $Q260)=V$1</f>
        <v>0</v>
      </c>
      <c r="W260" s="33" t="b">
        <f>COUNTIF(Table1[Phone], $Q260)=W$1</f>
        <v>0</v>
      </c>
      <c r="X260" s="33" t="b">
        <f>COUNTIF(Table1[Phone], $Q260)=X$1</f>
        <v>0</v>
      </c>
      <c r="Y260" s="33" t="b">
        <f>COUNTIF(Table1[Phone], $Q260)=Y$1</f>
        <v>0</v>
      </c>
    </row>
    <row r="261" spans="2:25" x14ac:dyDescent="0.25">
      <c r="B261" s="33" t="e">
        <f t="array" ref="B261">INDEX(Table1[Restaurant Name], MATCH(0, COUNTIF($B$3:B260,Table1[Restaurant Name]), 0))</f>
        <v>#N/A</v>
      </c>
      <c r="C261" s="33" t="b">
        <f>COUNTIF(Table1[Restaurant Name], $B261)=C$1</f>
        <v>0</v>
      </c>
      <c r="D261" s="33" t="b">
        <f>COUNTIF(Table1[Restaurant Name], $B261)=D$1</f>
        <v>0</v>
      </c>
      <c r="E261" s="33" t="b">
        <f>COUNTIF(Table1[Restaurant Name], $B261)=E$1</f>
        <v>0</v>
      </c>
      <c r="F261" s="33" t="b">
        <f>COUNTIF(Table1[Restaurant Name], $B261)=F$1</f>
        <v>0</v>
      </c>
      <c r="G261" s="33" t="b">
        <f>COUNTIF(Table1[Restaurant Name], $B261)=G$1</f>
        <v>0</v>
      </c>
      <c r="H261" s="33" t="b">
        <f>COUNTIF(Table1[Restaurant Name], $B261)=H$1</f>
        <v>0</v>
      </c>
      <c r="I261" s="33" t="b">
        <f>COUNTIF(Table1[Restaurant Name], $B261)=I$1</f>
        <v>0</v>
      </c>
      <c r="J261" s="33" t="b">
        <f>COUNTIF(Table1[Restaurant Name], $B261)=J$1</f>
        <v>0</v>
      </c>
      <c r="Q261" s="33" t="e">
        <f t="array" ref="Q261">INDEX(Table1[Phone], MATCH(0, COUNTIF($Q$3:Q260,Table1[Phone]), 0))</f>
        <v>#N/A</v>
      </c>
      <c r="R261" s="33" t="b">
        <f>COUNTIF(Table1[Phone], $Q261)=R$1</f>
        <v>0</v>
      </c>
      <c r="S261" s="33" t="b">
        <f>COUNTIF(Table1[Phone], $Q261)=S$1</f>
        <v>0</v>
      </c>
      <c r="T261" s="33" t="b">
        <f>COUNTIF(Table1[Phone], $Q261)=T$1</f>
        <v>0</v>
      </c>
      <c r="U261" s="33" t="b">
        <f>COUNTIF(Table1[Phone], $Q261)=U$1</f>
        <v>0</v>
      </c>
      <c r="V261" s="33" t="b">
        <f>COUNTIF(Table1[Phone], $Q261)=V$1</f>
        <v>0</v>
      </c>
      <c r="W261" s="33" t="b">
        <f>COUNTIF(Table1[Phone], $Q261)=W$1</f>
        <v>0</v>
      </c>
      <c r="X261" s="33" t="b">
        <f>COUNTIF(Table1[Phone], $Q261)=X$1</f>
        <v>0</v>
      </c>
      <c r="Y261" s="33" t="b">
        <f>COUNTIF(Table1[Phone], $Q261)=Y$1</f>
        <v>0</v>
      </c>
    </row>
    <row r="262" spans="2:25" x14ac:dyDescent="0.25">
      <c r="B262" s="33" t="e">
        <f t="array" ref="B262">INDEX(Table1[Restaurant Name], MATCH(0, COUNTIF($B$3:B261,Table1[Restaurant Name]), 0))</f>
        <v>#N/A</v>
      </c>
      <c r="C262" s="33" t="b">
        <f>COUNTIF(Table1[Restaurant Name], $B262)=C$1</f>
        <v>0</v>
      </c>
      <c r="D262" s="33" t="b">
        <f>COUNTIF(Table1[Restaurant Name], $B262)=D$1</f>
        <v>0</v>
      </c>
      <c r="E262" s="33" t="b">
        <f>COUNTIF(Table1[Restaurant Name], $B262)=E$1</f>
        <v>0</v>
      </c>
      <c r="F262" s="33" t="b">
        <f>COUNTIF(Table1[Restaurant Name], $B262)=F$1</f>
        <v>0</v>
      </c>
      <c r="G262" s="33" t="b">
        <f>COUNTIF(Table1[Restaurant Name], $B262)=G$1</f>
        <v>0</v>
      </c>
      <c r="H262" s="33" t="b">
        <f>COUNTIF(Table1[Restaurant Name], $B262)=H$1</f>
        <v>0</v>
      </c>
      <c r="I262" s="33" t="b">
        <f>COUNTIF(Table1[Restaurant Name], $B262)=I$1</f>
        <v>0</v>
      </c>
      <c r="J262" s="33" t="b">
        <f>COUNTIF(Table1[Restaurant Name], $B262)=J$1</f>
        <v>0</v>
      </c>
      <c r="Q262" s="33" t="e">
        <f t="array" ref="Q262">INDEX(Table1[Phone], MATCH(0, COUNTIF($Q$3:Q261,Table1[Phone]), 0))</f>
        <v>#N/A</v>
      </c>
      <c r="R262" s="33" t="b">
        <f>COUNTIF(Table1[Phone], $Q262)=R$1</f>
        <v>0</v>
      </c>
      <c r="S262" s="33" t="b">
        <f>COUNTIF(Table1[Phone], $Q262)=S$1</f>
        <v>0</v>
      </c>
      <c r="T262" s="33" t="b">
        <f>COUNTIF(Table1[Phone], $Q262)=T$1</f>
        <v>0</v>
      </c>
      <c r="U262" s="33" t="b">
        <f>COUNTIF(Table1[Phone], $Q262)=U$1</f>
        <v>0</v>
      </c>
      <c r="V262" s="33" t="b">
        <f>COUNTIF(Table1[Phone], $Q262)=V$1</f>
        <v>0</v>
      </c>
      <c r="W262" s="33" t="b">
        <f>COUNTIF(Table1[Phone], $Q262)=W$1</f>
        <v>0</v>
      </c>
      <c r="X262" s="33" t="b">
        <f>COUNTIF(Table1[Phone], $Q262)=X$1</f>
        <v>0</v>
      </c>
      <c r="Y262" s="33" t="b">
        <f>COUNTIF(Table1[Phone], $Q262)=Y$1</f>
        <v>0</v>
      </c>
    </row>
    <row r="263" spans="2:25" x14ac:dyDescent="0.25">
      <c r="B263" s="33" t="e">
        <f t="array" ref="B263">INDEX(Table1[Restaurant Name], MATCH(0, COUNTIF($B$3:B262,Table1[Restaurant Name]), 0))</f>
        <v>#N/A</v>
      </c>
      <c r="C263" s="33" t="b">
        <f>COUNTIF(Table1[Restaurant Name], $B263)=C$1</f>
        <v>0</v>
      </c>
      <c r="D263" s="33" t="b">
        <f>COUNTIF(Table1[Restaurant Name], $B263)=D$1</f>
        <v>0</v>
      </c>
      <c r="E263" s="33" t="b">
        <f>COUNTIF(Table1[Restaurant Name], $B263)=E$1</f>
        <v>0</v>
      </c>
      <c r="F263" s="33" t="b">
        <f>COUNTIF(Table1[Restaurant Name], $B263)=F$1</f>
        <v>0</v>
      </c>
      <c r="G263" s="33" t="b">
        <f>COUNTIF(Table1[Restaurant Name], $B263)=G$1</f>
        <v>0</v>
      </c>
      <c r="H263" s="33" t="b">
        <f>COUNTIF(Table1[Restaurant Name], $B263)=H$1</f>
        <v>0</v>
      </c>
      <c r="I263" s="33" t="b">
        <f>COUNTIF(Table1[Restaurant Name], $B263)=I$1</f>
        <v>0</v>
      </c>
      <c r="J263" s="33" t="b">
        <f>COUNTIF(Table1[Restaurant Name], $B263)=J$1</f>
        <v>0</v>
      </c>
      <c r="Q263" s="33" t="e">
        <f t="array" ref="Q263">INDEX(Table1[Phone], MATCH(0, COUNTIF($Q$3:Q262,Table1[Phone]), 0))</f>
        <v>#N/A</v>
      </c>
      <c r="R263" s="33" t="b">
        <f>COUNTIF(Table1[Phone], $Q263)=R$1</f>
        <v>0</v>
      </c>
      <c r="S263" s="33" t="b">
        <f>COUNTIF(Table1[Phone], $Q263)=S$1</f>
        <v>0</v>
      </c>
      <c r="T263" s="33" t="b">
        <f>COUNTIF(Table1[Phone], $Q263)=T$1</f>
        <v>0</v>
      </c>
      <c r="U263" s="33" t="b">
        <f>COUNTIF(Table1[Phone], $Q263)=U$1</f>
        <v>0</v>
      </c>
      <c r="V263" s="33" t="b">
        <f>COUNTIF(Table1[Phone], $Q263)=V$1</f>
        <v>0</v>
      </c>
      <c r="W263" s="33" t="b">
        <f>COUNTIF(Table1[Phone], $Q263)=W$1</f>
        <v>0</v>
      </c>
      <c r="X263" s="33" t="b">
        <f>COUNTIF(Table1[Phone], $Q263)=X$1</f>
        <v>0</v>
      </c>
      <c r="Y263" s="33" t="b">
        <f>COUNTIF(Table1[Phone], $Q263)=Y$1</f>
        <v>0</v>
      </c>
    </row>
    <row r="264" spans="2:25" x14ac:dyDescent="0.25">
      <c r="B264" s="33" t="e">
        <f t="array" ref="B264">INDEX(Table1[Restaurant Name], MATCH(0, COUNTIF($B$3:B263,Table1[Restaurant Name]), 0))</f>
        <v>#N/A</v>
      </c>
      <c r="C264" s="33" t="b">
        <f>COUNTIF(Table1[Restaurant Name], $B264)=C$1</f>
        <v>0</v>
      </c>
      <c r="D264" s="33" t="b">
        <f>COUNTIF(Table1[Restaurant Name], $B264)=D$1</f>
        <v>0</v>
      </c>
      <c r="E264" s="33" t="b">
        <f>COUNTIF(Table1[Restaurant Name], $B264)=E$1</f>
        <v>0</v>
      </c>
      <c r="F264" s="33" t="b">
        <f>COUNTIF(Table1[Restaurant Name], $B264)=F$1</f>
        <v>0</v>
      </c>
      <c r="G264" s="33" t="b">
        <f>COUNTIF(Table1[Restaurant Name], $B264)=G$1</f>
        <v>0</v>
      </c>
      <c r="H264" s="33" t="b">
        <f>COUNTIF(Table1[Restaurant Name], $B264)=H$1</f>
        <v>0</v>
      </c>
      <c r="I264" s="33" t="b">
        <f>COUNTIF(Table1[Restaurant Name], $B264)=I$1</f>
        <v>0</v>
      </c>
      <c r="J264" s="33" t="b">
        <f>COUNTIF(Table1[Restaurant Name], $B264)=J$1</f>
        <v>0</v>
      </c>
      <c r="Q264" s="33" t="e">
        <f t="array" ref="Q264">INDEX(Table1[Phone], MATCH(0, COUNTIF($Q$3:Q263,Table1[Phone]), 0))</f>
        <v>#N/A</v>
      </c>
      <c r="R264" s="33" t="b">
        <f>COUNTIF(Table1[Phone], $Q264)=R$1</f>
        <v>0</v>
      </c>
      <c r="S264" s="33" t="b">
        <f>COUNTIF(Table1[Phone], $Q264)=S$1</f>
        <v>0</v>
      </c>
      <c r="T264" s="33" t="b">
        <f>COUNTIF(Table1[Phone], $Q264)=T$1</f>
        <v>0</v>
      </c>
      <c r="U264" s="33" t="b">
        <f>COUNTIF(Table1[Phone], $Q264)=U$1</f>
        <v>0</v>
      </c>
      <c r="V264" s="33" t="b">
        <f>COUNTIF(Table1[Phone], $Q264)=V$1</f>
        <v>0</v>
      </c>
      <c r="W264" s="33" t="b">
        <f>COUNTIF(Table1[Phone], $Q264)=W$1</f>
        <v>0</v>
      </c>
      <c r="X264" s="33" t="b">
        <f>COUNTIF(Table1[Phone], $Q264)=X$1</f>
        <v>0</v>
      </c>
      <c r="Y264" s="33" t="b">
        <f>COUNTIF(Table1[Phone], $Q264)=Y$1</f>
        <v>0</v>
      </c>
    </row>
    <row r="265" spans="2:25" x14ac:dyDescent="0.25">
      <c r="B265" s="33" t="e">
        <f t="array" ref="B265">INDEX(Table1[Restaurant Name], MATCH(0, COUNTIF($B$3:B264,Table1[Restaurant Name]), 0))</f>
        <v>#N/A</v>
      </c>
      <c r="C265" s="33" t="b">
        <f>COUNTIF(Table1[Restaurant Name], $B265)=C$1</f>
        <v>0</v>
      </c>
      <c r="D265" s="33" t="b">
        <f>COUNTIF(Table1[Restaurant Name], $B265)=D$1</f>
        <v>0</v>
      </c>
      <c r="E265" s="33" t="b">
        <f>COUNTIF(Table1[Restaurant Name], $B265)=E$1</f>
        <v>0</v>
      </c>
      <c r="F265" s="33" t="b">
        <f>COUNTIF(Table1[Restaurant Name], $B265)=F$1</f>
        <v>0</v>
      </c>
      <c r="G265" s="33" t="b">
        <f>COUNTIF(Table1[Restaurant Name], $B265)=G$1</f>
        <v>0</v>
      </c>
      <c r="H265" s="33" t="b">
        <f>COUNTIF(Table1[Restaurant Name], $B265)=H$1</f>
        <v>0</v>
      </c>
      <c r="I265" s="33" t="b">
        <f>COUNTIF(Table1[Restaurant Name], $B265)=I$1</f>
        <v>0</v>
      </c>
      <c r="J265" s="33" t="b">
        <f>COUNTIF(Table1[Restaurant Name], $B265)=J$1</f>
        <v>0</v>
      </c>
      <c r="Q265" s="33" t="e">
        <f t="array" ref="Q265">INDEX(Table1[Phone], MATCH(0, COUNTIF($Q$3:Q264,Table1[Phone]), 0))</f>
        <v>#N/A</v>
      </c>
      <c r="R265" s="33" t="b">
        <f>COUNTIF(Table1[Phone], $Q265)=R$1</f>
        <v>0</v>
      </c>
      <c r="S265" s="33" t="b">
        <f>COUNTIF(Table1[Phone], $Q265)=S$1</f>
        <v>0</v>
      </c>
      <c r="T265" s="33" t="b">
        <f>COUNTIF(Table1[Phone], $Q265)=T$1</f>
        <v>0</v>
      </c>
      <c r="U265" s="33" t="b">
        <f>COUNTIF(Table1[Phone], $Q265)=U$1</f>
        <v>0</v>
      </c>
      <c r="V265" s="33" t="b">
        <f>COUNTIF(Table1[Phone], $Q265)=V$1</f>
        <v>0</v>
      </c>
      <c r="W265" s="33" t="b">
        <f>COUNTIF(Table1[Phone], $Q265)=W$1</f>
        <v>0</v>
      </c>
      <c r="X265" s="33" t="b">
        <f>COUNTIF(Table1[Phone], $Q265)=X$1</f>
        <v>0</v>
      </c>
      <c r="Y265" s="33" t="b">
        <f>COUNTIF(Table1[Phone], $Q265)=Y$1</f>
        <v>0</v>
      </c>
    </row>
    <row r="266" spans="2:25" x14ac:dyDescent="0.25">
      <c r="B266" s="33" t="e">
        <f t="array" ref="B266">INDEX(Table1[Restaurant Name], MATCH(0, COUNTIF($B$3:B265,Table1[Restaurant Name]), 0))</f>
        <v>#N/A</v>
      </c>
      <c r="C266" s="33" t="b">
        <f>COUNTIF(Table1[Restaurant Name], $B266)=C$1</f>
        <v>0</v>
      </c>
      <c r="D266" s="33" t="b">
        <f>COUNTIF(Table1[Restaurant Name], $B266)=D$1</f>
        <v>0</v>
      </c>
      <c r="E266" s="33" t="b">
        <f>COUNTIF(Table1[Restaurant Name], $B266)=E$1</f>
        <v>0</v>
      </c>
      <c r="F266" s="33" t="b">
        <f>COUNTIF(Table1[Restaurant Name], $B266)=F$1</f>
        <v>0</v>
      </c>
      <c r="G266" s="33" t="b">
        <f>COUNTIF(Table1[Restaurant Name], $B266)=G$1</f>
        <v>0</v>
      </c>
      <c r="H266" s="33" t="b">
        <f>COUNTIF(Table1[Restaurant Name], $B266)=H$1</f>
        <v>0</v>
      </c>
      <c r="I266" s="33" t="b">
        <f>COUNTIF(Table1[Restaurant Name], $B266)=I$1</f>
        <v>0</v>
      </c>
      <c r="J266" s="33" t="b">
        <f>COUNTIF(Table1[Restaurant Name], $B266)=J$1</f>
        <v>0</v>
      </c>
      <c r="Q266" s="33" t="e">
        <f t="array" ref="Q266">INDEX(Table1[Phone], MATCH(0, COUNTIF($Q$3:Q265,Table1[Phone]), 0))</f>
        <v>#N/A</v>
      </c>
      <c r="R266" s="33" t="b">
        <f>COUNTIF(Table1[Phone], $Q266)=R$1</f>
        <v>0</v>
      </c>
      <c r="S266" s="33" t="b">
        <f>COUNTIF(Table1[Phone], $Q266)=S$1</f>
        <v>0</v>
      </c>
      <c r="T266" s="33" t="b">
        <f>COUNTIF(Table1[Phone], $Q266)=T$1</f>
        <v>0</v>
      </c>
      <c r="U266" s="33" t="b">
        <f>COUNTIF(Table1[Phone], $Q266)=U$1</f>
        <v>0</v>
      </c>
      <c r="V266" s="33" t="b">
        <f>COUNTIF(Table1[Phone], $Q266)=V$1</f>
        <v>0</v>
      </c>
      <c r="W266" s="33" t="b">
        <f>COUNTIF(Table1[Phone], $Q266)=W$1</f>
        <v>0</v>
      </c>
      <c r="X266" s="33" t="b">
        <f>COUNTIF(Table1[Phone], $Q266)=X$1</f>
        <v>0</v>
      </c>
      <c r="Y266" s="33" t="b">
        <f>COUNTIF(Table1[Phone], $Q266)=Y$1</f>
        <v>0</v>
      </c>
    </row>
    <row r="267" spans="2:25" x14ac:dyDescent="0.25">
      <c r="B267" s="33" t="e">
        <f t="array" ref="B267">INDEX(Table1[Restaurant Name], MATCH(0, COUNTIF($B$3:B266,Table1[Restaurant Name]), 0))</f>
        <v>#N/A</v>
      </c>
      <c r="C267" s="33" t="b">
        <f>COUNTIF(Table1[Restaurant Name], $B267)=C$1</f>
        <v>0</v>
      </c>
      <c r="D267" s="33" t="b">
        <f>COUNTIF(Table1[Restaurant Name], $B267)=D$1</f>
        <v>0</v>
      </c>
      <c r="E267" s="33" t="b">
        <f>COUNTIF(Table1[Restaurant Name], $B267)=E$1</f>
        <v>0</v>
      </c>
      <c r="F267" s="33" t="b">
        <f>COUNTIF(Table1[Restaurant Name], $B267)=F$1</f>
        <v>0</v>
      </c>
      <c r="G267" s="33" t="b">
        <f>COUNTIF(Table1[Restaurant Name], $B267)=G$1</f>
        <v>0</v>
      </c>
      <c r="H267" s="33" t="b">
        <f>COUNTIF(Table1[Restaurant Name], $B267)=H$1</f>
        <v>0</v>
      </c>
      <c r="I267" s="33" t="b">
        <f>COUNTIF(Table1[Restaurant Name], $B267)=I$1</f>
        <v>0</v>
      </c>
      <c r="J267" s="33" t="b">
        <f>COUNTIF(Table1[Restaurant Name], $B267)=J$1</f>
        <v>0</v>
      </c>
      <c r="Q267" s="33" t="e">
        <f t="array" ref="Q267">INDEX(Table1[Phone], MATCH(0, COUNTIF($Q$3:Q266,Table1[Phone]), 0))</f>
        <v>#N/A</v>
      </c>
      <c r="R267" s="33" t="b">
        <f>COUNTIF(Table1[Phone], $Q267)=R$1</f>
        <v>0</v>
      </c>
      <c r="S267" s="33" t="b">
        <f>COUNTIF(Table1[Phone], $Q267)=S$1</f>
        <v>0</v>
      </c>
      <c r="T267" s="33" t="b">
        <f>COUNTIF(Table1[Phone], $Q267)=T$1</f>
        <v>0</v>
      </c>
      <c r="U267" s="33" t="b">
        <f>COUNTIF(Table1[Phone], $Q267)=U$1</f>
        <v>0</v>
      </c>
      <c r="V267" s="33" t="b">
        <f>COUNTIF(Table1[Phone], $Q267)=V$1</f>
        <v>0</v>
      </c>
      <c r="W267" s="33" t="b">
        <f>COUNTIF(Table1[Phone], $Q267)=W$1</f>
        <v>0</v>
      </c>
      <c r="X267" s="33" t="b">
        <f>COUNTIF(Table1[Phone], $Q267)=X$1</f>
        <v>0</v>
      </c>
      <c r="Y267" s="33" t="b">
        <f>COUNTIF(Table1[Phone], $Q267)=Y$1</f>
        <v>0</v>
      </c>
    </row>
    <row r="268" spans="2:25" x14ac:dyDescent="0.25">
      <c r="B268" s="33" t="e">
        <f t="array" ref="B268">INDEX(Table1[Restaurant Name], MATCH(0, COUNTIF($B$3:B267,Table1[Restaurant Name]), 0))</f>
        <v>#N/A</v>
      </c>
      <c r="C268" s="33" t="b">
        <f>COUNTIF(Table1[Restaurant Name], $B268)=C$1</f>
        <v>0</v>
      </c>
      <c r="D268" s="33" t="b">
        <f>COUNTIF(Table1[Restaurant Name], $B268)=D$1</f>
        <v>0</v>
      </c>
      <c r="E268" s="33" t="b">
        <f>COUNTIF(Table1[Restaurant Name], $B268)=E$1</f>
        <v>0</v>
      </c>
      <c r="F268" s="33" t="b">
        <f>COUNTIF(Table1[Restaurant Name], $B268)=F$1</f>
        <v>0</v>
      </c>
      <c r="G268" s="33" t="b">
        <f>COUNTIF(Table1[Restaurant Name], $B268)=G$1</f>
        <v>0</v>
      </c>
      <c r="H268" s="33" t="b">
        <f>COUNTIF(Table1[Restaurant Name], $B268)=H$1</f>
        <v>0</v>
      </c>
      <c r="I268" s="33" t="b">
        <f>COUNTIF(Table1[Restaurant Name], $B268)=I$1</f>
        <v>0</v>
      </c>
      <c r="J268" s="33" t="b">
        <f>COUNTIF(Table1[Restaurant Name], $B268)=J$1</f>
        <v>0</v>
      </c>
      <c r="Q268" s="33" t="e">
        <f t="array" ref="Q268">INDEX(Table1[Phone], MATCH(0, COUNTIF($Q$3:Q267,Table1[Phone]), 0))</f>
        <v>#N/A</v>
      </c>
      <c r="R268" s="33" t="b">
        <f>COUNTIF(Table1[Phone], $Q268)=R$1</f>
        <v>0</v>
      </c>
      <c r="S268" s="33" t="b">
        <f>COUNTIF(Table1[Phone], $Q268)=S$1</f>
        <v>0</v>
      </c>
      <c r="T268" s="33" t="b">
        <f>COUNTIF(Table1[Phone], $Q268)=T$1</f>
        <v>0</v>
      </c>
      <c r="U268" s="33" t="b">
        <f>COUNTIF(Table1[Phone], $Q268)=U$1</f>
        <v>0</v>
      </c>
      <c r="V268" s="33" t="b">
        <f>COUNTIF(Table1[Phone], $Q268)=V$1</f>
        <v>0</v>
      </c>
      <c r="W268" s="33" t="b">
        <f>COUNTIF(Table1[Phone], $Q268)=W$1</f>
        <v>0</v>
      </c>
      <c r="X268" s="33" t="b">
        <f>COUNTIF(Table1[Phone], $Q268)=X$1</f>
        <v>0</v>
      </c>
      <c r="Y268" s="33" t="b">
        <f>COUNTIF(Table1[Phone], $Q268)=Y$1</f>
        <v>0</v>
      </c>
    </row>
    <row r="269" spans="2:25" x14ac:dyDescent="0.25">
      <c r="B269" s="33" t="e">
        <f t="array" ref="B269">INDEX(Table1[Restaurant Name], MATCH(0, COUNTIF($B$3:B268,Table1[Restaurant Name]), 0))</f>
        <v>#N/A</v>
      </c>
      <c r="C269" s="33" t="b">
        <f>COUNTIF(Table1[Restaurant Name], $B269)=C$1</f>
        <v>0</v>
      </c>
      <c r="D269" s="33" t="b">
        <f>COUNTIF(Table1[Restaurant Name], $B269)=D$1</f>
        <v>0</v>
      </c>
      <c r="E269" s="33" t="b">
        <f>COUNTIF(Table1[Restaurant Name], $B269)=E$1</f>
        <v>0</v>
      </c>
      <c r="F269" s="33" t="b">
        <f>COUNTIF(Table1[Restaurant Name], $B269)=F$1</f>
        <v>0</v>
      </c>
      <c r="G269" s="33" t="b">
        <f>COUNTIF(Table1[Restaurant Name], $B269)=G$1</f>
        <v>0</v>
      </c>
      <c r="H269" s="33" t="b">
        <f>COUNTIF(Table1[Restaurant Name], $B269)=H$1</f>
        <v>0</v>
      </c>
      <c r="I269" s="33" t="b">
        <f>COUNTIF(Table1[Restaurant Name], $B269)=I$1</f>
        <v>0</v>
      </c>
      <c r="J269" s="33" t="b">
        <f>COUNTIF(Table1[Restaurant Name], $B269)=J$1</f>
        <v>0</v>
      </c>
      <c r="Q269" s="33" t="e">
        <f t="array" ref="Q269">INDEX(Table1[Phone], MATCH(0, COUNTIF($Q$3:Q268,Table1[Phone]), 0))</f>
        <v>#N/A</v>
      </c>
      <c r="R269" s="33" t="b">
        <f>COUNTIF(Table1[Phone], $Q269)=R$1</f>
        <v>0</v>
      </c>
      <c r="S269" s="33" t="b">
        <f>COUNTIF(Table1[Phone], $Q269)=S$1</f>
        <v>0</v>
      </c>
      <c r="T269" s="33" t="b">
        <f>COUNTIF(Table1[Phone], $Q269)=T$1</f>
        <v>0</v>
      </c>
      <c r="U269" s="33" t="b">
        <f>COUNTIF(Table1[Phone], $Q269)=U$1</f>
        <v>0</v>
      </c>
      <c r="V269" s="33" t="b">
        <f>COUNTIF(Table1[Phone], $Q269)=V$1</f>
        <v>0</v>
      </c>
      <c r="W269" s="33" t="b">
        <f>COUNTIF(Table1[Phone], $Q269)=W$1</f>
        <v>0</v>
      </c>
      <c r="X269" s="33" t="b">
        <f>COUNTIF(Table1[Phone], $Q269)=X$1</f>
        <v>0</v>
      </c>
      <c r="Y269" s="33" t="b">
        <f>COUNTIF(Table1[Phone], $Q269)=Y$1</f>
        <v>0</v>
      </c>
    </row>
    <row r="270" spans="2:25" x14ac:dyDescent="0.25">
      <c r="B270" s="33" t="e">
        <f t="array" ref="B270">INDEX(Table1[Restaurant Name], MATCH(0, COUNTIF($B$3:B269,Table1[Restaurant Name]), 0))</f>
        <v>#N/A</v>
      </c>
      <c r="C270" s="33" t="b">
        <f>COUNTIF(Table1[Restaurant Name], $B270)=C$1</f>
        <v>0</v>
      </c>
      <c r="D270" s="33" t="b">
        <f>COUNTIF(Table1[Restaurant Name], $B270)=D$1</f>
        <v>0</v>
      </c>
      <c r="E270" s="33" t="b">
        <f>COUNTIF(Table1[Restaurant Name], $B270)=E$1</f>
        <v>0</v>
      </c>
      <c r="F270" s="33" t="b">
        <f>COUNTIF(Table1[Restaurant Name], $B270)=F$1</f>
        <v>0</v>
      </c>
      <c r="G270" s="33" t="b">
        <f>COUNTIF(Table1[Restaurant Name], $B270)=G$1</f>
        <v>0</v>
      </c>
      <c r="H270" s="33" t="b">
        <f>COUNTIF(Table1[Restaurant Name], $B270)=H$1</f>
        <v>0</v>
      </c>
      <c r="I270" s="33" t="b">
        <f>COUNTIF(Table1[Restaurant Name], $B270)=I$1</f>
        <v>0</v>
      </c>
      <c r="J270" s="33" t="b">
        <f>COUNTIF(Table1[Restaurant Name], $B270)=J$1</f>
        <v>0</v>
      </c>
      <c r="Q270" s="33" t="e">
        <f t="array" ref="Q270">INDEX(Table1[Phone], MATCH(0, COUNTIF($Q$3:Q269,Table1[Phone]), 0))</f>
        <v>#N/A</v>
      </c>
      <c r="R270" s="33" t="b">
        <f>COUNTIF(Table1[Phone], $Q270)=R$1</f>
        <v>0</v>
      </c>
      <c r="S270" s="33" t="b">
        <f>COUNTIF(Table1[Phone], $Q270)=S$1</f>
        <v>0</v>
      </c>
      <c r="T270" s="33" t="b">
        <f>COUNTIF(Table1[Phone], $Q270)=T$1</f>
        <v>0</v>
      </c>
      <c r="U270" s="33" t="b">
        <f>COUNTIF(Table1[Phone], $Q270)=U$1</f>
        <v>0</v>
      </c>
      <c r="V270" s="33" t="b">
        <f>COUNTIF(Table1[Phone], $Q270)=V$1</f>
        <v>0</v>
      </c>
      <c r="W270" s="33" t="b">
        <f>COUNTIF(Table1[Phone], $Q270)=W$1</f>
        <v>0</v>
      </c>
      <c r="X270" s="33" t="b">
        <f>COUNTIF(Table1[Phone], $Q270)=X$1</f>
        <v>0</v>
      </c>
      <c r="Y270" s="33" t="b">
        <f>COUNTIF(Table1[Phone], $Q270)=Y$1</f>
        <v>0</v>
      </c>
    </row>
    <row r="271" spans="2:25" x14ac:dyDescent="0.25">
      <c r="B271" s="33" t="e">
        <f t="array" ref="B271">INDEX(Table1[Restaurant Name], MATCH(0, COUNTIF($B$3:B270,Table1[Restaurant Name]), 0))</f>
        <v>#N/A</v>
      </c>
      <c r="C271" s="33" t="b">
        <f>COUNTIF(Table1[Restaurant Name], $B271)=C$1</f>
        <v>0</v>
      </c>
      <c r="D271" s="33" t="b">
        <f>COUNTIF(Table1[Restaurant Name], $B271)=D$1</f>
        <v>0</v>
      </c>
      <c r="E271" s="33" t="b">
        <f>COUNTIF(Table1[Restaurant Name], $B271)=E$1</f>
        <v>0</v>
      </c>
      <c r="F271" s="33" t="b">
        <f>COUNTIF(Table1[Restaurant Name], $B271)=F$1</f>
        <v>0</v>
      </c>
      <c r="G271" s="33" t="b">
        <f>COUNTIF(Table1[Restaurant Name], $B271)=G$1</f>
        <v>0</v>
      </c>
      <c r="H271" s="33" t="b">
        <f>COUNTIF(Table1[Restaurant Name], $B271)=H$1</f>
        <v>0</v>
      </c>
      <c r="I271" s="33" t="b">
        <f>COUNTIF(Table1[Restaurant Name], $B271)=I$1</f>
        <v>0</v>
      </c>
      <c r="J271" s="33" t="b">
        <f>COUNTIF(Table1[Restaurant Name], $B271)=J$1</f>
        <v>0</v>
      </c>
      <c r="Q271" s="33" t="e">
        <f t="array" ref="Q271">INDEX(Table1[Phone], MATCH(0, COUNTIF($Q$3:Q270,Table1[Phone]), 0))</f>
        <v>#N/A</v>
      </c>
      <c r="R271" s="33" t="b">
        <f>COUNTIF(Table1[Phone], $Q271)=R$1</f>
        <v>0</v>
      </c>
      <c r="S271" s="33" t="b">
        <f>COUNTIF(Table1[Phone], $Q271)=S$1</f>
        <v>0</v>
      </c>
      <c r="T271" s="33" t="b">
        <f>COUNTIF(Table1[Phone], $Q271)=T$1</f>
        <v>0</v>
      </c>
      <c r="U271" s="33" t="b">
        <f>COUNTIF(Table1[Phone], $Q271)=U$1</f>
        <v>0</v>
      </c>
      <c r="V271" s="33" t="b">
        <f>COUNTIF(Table1[Phone], $Q271)=V$1</f>
        <v>0</v>
      </c>
      <c r="W271" s="33" t="b">
        <f>COUNTIF(Table1[Phone], $Q271)=W$1</f>
        <v>0</v>
      </c>
      <c r="X271" s="33" t="b">
        <f>COUNTIF(Table1[Phone], $Q271)=X$1</f>
        <v>0</v>
      </c>
      <c r="Y271" s="33" t="b">
        <f>COUNTIF(Table1[Phone], $Q271)=Y$1</f>
        <v>0</v>
      </c>
    </row>
    <row r="272" spans="2:25" x14ac:dyDescent="0.25">
      <c r="B272" s="33" t="e">
        <f t="array" ref="B272">INDEX(Table1[Restaurant Name], MATCH(0, COUNTIF($B$3:B271,Table1[Restaurant Name]), 0))</f>
        <v>#N/A</v>
      </c>
      <c r="C272" s="33" t="b">
        <f>COUNTIF(Table1[Restaurant Name], $B272)=C$1</f>
        <v>0</v>
      </c>
      <c r="D272" s="33" t="b">
        <f>COUNTIF(Table1[Restaurant Name], $B272)=D$1</f>
        <v>0</v>
      </c>
      <c r="E272" s="33" t="b">
        <f>COUNTIF(Table1[Restaurant Name], $B272)=E$1</f>
        <v>0</v>
      </c>
      <c r="F272" s="33" t="b">
        <f>COUNTIF(Table1[Restaurant Name], $B272)=F$1</f>
        <v>0</v>
      </c>
      <c r="G272" s="33" t="b">
        <f>COUNTIF(Table1[Restaurant Name], $B272)=G$1</f>
        <v>0</v>
      </c>
      <c r="H272" s="33" t="b">
        <f>COUNTIF(Table1[Restaurant Name], $B272)=H$1</f>
        <v>0</v>
      </c>
      <c r="I272" s="33" t="b">
        <f>COUNTIF(Table1[Restaurant Name], $B272)=I$1</f>
        <v>0</v>
      </c>
      <c r="J272" s="33" t="b">
        <f>COUNTIF(Table1[Restaurant Name], $B272)=J$1</f>
        <v>0</v>
      </c>
      <c r="Q272" s="33" t="e">
        <f t="array" ref="Q272">INDEX(Table1[Phone], MATCH(0, COUNTIF($Q$3:Q271,Table1[Phone]), 0))</f>
        <v>#N/A</v>
      </c>
      <c r="R272" s="33" t="b">
        <f>COUNTIF(Table1[Phone], $Q272)=R$1</f>
        <v>0</v>
      </c>
      <c r="S272" s="33" t="b">
        <f>COUNTIF(Table1[Phone], $Q272)=S$1</f>
        <v>0</v>
      </c>
      <c r="T272" s="33" t="b">
        <f>COUNTIF(Table1[Phone], $Q272)=T$1</f>
        <v>0</v>
      </c>
      <c r="U272" s="33" t="b">
        <f>COUNTIF(Table1[Phone], $Q272)=U$1</f>
        <v>0</v>
      </c>
      <c r="V272" s="33" t="b">
        <f>COUNTIF(Table1[Phone], $Q272)=V$1</f>
        <v>0</v>
      </c>
      <c r="W272" s="33" t="b">
        <f>COUNTIF(Table1[Phone], $Q272)=W$1</f>
        <v>0</v>
      </c>
      <c r="X272" s="33" t="b">
        <f>COUNTIF(Table1[Phone], $Q272)=X$1</f>
        <v>0</v>
      </c>
      <c r="Y272" s="33" t="b">
        <f>COUNTIF(Table1[Phone], $Q272)=Y$1</f>
        <v>0</v>
      </c>
    </row>
    <row r="273" spans="2:25" x14ac:dyDescent="0.25">
      <c r="B273" s="33" t="e">
        <f t="array" ref="B273">INDEX(Table1[Restaurant Name], MATCH(0, COUNTIF($B$3:B272,Table1[Restaurant Name]), 0))</f>
        <v>#N/A</v>
      </c>
      <c r="C273" s="33" t="b">
        <f>COUNTIF(Table1[Restaurant Name], $B273)=C$1</f>
        <v>0</v>
      </c>
      <c r="D273" s="33" t="b">
        <f>COUNTIF(Table1[Restaurant Name], $B273)=D$1</f>
        <v>0</v>
      </c>
      <c r="E273" s="33" t="b">
        <f>COUNTIF(Table1[Restaurant Name], $B273)=E$1</f>
        <v>0</v>
      </c>
      <c r="F273" s="33" t="b">
        <f>COUNTIF(Table1[Restaurant Name], $B273)=F$1</f>
        <v>0</v>
      </c>
      <c r="G273" s="33" t="b">
        <f>COUNTIF(Table1[Restaurant Name], $B273)=G$1</f>
        <v>0</v>
      </c>
      <c r="H273" s="33" t="b">
        <f>COUNTIF(Table1[Restaurant Name], $B273)=H$1</f>
        <v>0</v>
      </c>
      <c r="I273" s="33" t="b">
        <f>COUNTIF(Table1[Restaurant Name], $B273)=I$1</f>
        <v>0</v>
      </c>
      <c r="J273" s="33" t="b">
        <f>COUNTIF(Table1[Restaurant Name], $B273)=J$1</f>
        <v>0</v>
      </c>
      <c r="Q273" s="33" t="e">
        <f t="array" ref="Q273">INDEX(Table1[Phone], MATCH(0, COUNTIF($Q$3:Q272,Table1[Phone]), 0))</f>
        <v>#N/A</v>
      </c>
      <c r="R273" s="33" t="b">
        <f>COUNTIF(Table1[Phone], $Q273)=R$1</f>
        <v>0</v>
      </c>
      <c r="S273" s="33" t="b">
        <f>COUNTIF(Table1[Phone], $Q273)=S$1</f>
        <v>0</v>
      </c>
      <c r="T273" s="33" t="b">
        <f>COUNTIF(Table1[Phone], $Q273)=T$1</f>
        <v>0</v>
      </c>
      <c r="U273" s="33" t="b">
        <f>COUNTIF(Table1[Phone], $Q273)=U$1</f>
        <v>0</v>
      </c>
      <c r="V273" s="33" t="b">
        <f>COUNTIF(Table1[Phone], $Q273)=V$1</f>
        <v>0</v>
      </c>
      <c r="W273" s="33" t="b">
        <f>COUNTIF(Table1[Phone], $Q273)=W$1</f>
        <v>0</v>
      </c>
      <c r="X273" s="33" t="b">
        <f>COUNTIF(Table1[Phone], $Q273)=X$1</f>
        <v>0</v>
      </c>
      <c r="Y273" s="33" t="b">
        <f>COUNTIF(Table1[Phone], $Q273)=Y$1</f>
        <v>0</v>
      </c>
    </row>
    <row r="274" spans="2:25" x14ac:dyDescent="0.25">
      <c r="B274" s="33" t="e">
        <f t="array" ref="B274">INDEX(Table1[Restaurant Name], MATCH(0, COUNTIF($B$3:B273,Table1[Restaurant Name]), 0))</f>
        <v>#N/A</v>
      </c>
      <c r="C274" s="33" t="b">
        <f>COUNTIF(Table1[Restaurant Name], $B274)=C$1</f>
        <v>0</v>
      </c>
      <c r="D274" s="33" t="b">
        <f>COUNTIF(Table1[Restaurant Name], $B274)=D$1</f>
        <v>0</v>
      </c>
      <c r="E274" s="33" t="b">
        <f>COUNTIF(Table1[Restaurant Name], $B274)=E$1</f>
        <v>0</v>
      </c>
      <c r="F274" s="33" t="b">
        <f>COUNTIF(Table1[Restaurant Name], $B274)=F$1</f>
        <v>0</v>
      </c>
      <c r="G274" s="33" t="b">
        <f>COUNTIF(Table1[Restaurant Name], $B274)=G$1</f>
        <v>0</v>
      </c>
      <c r="H274" s="33" t="b">
        <f>COUNTIF(Table1[Restaurant Name], $B274)=H$1</f>
        <v>0</v>
      </c>
      <c r="I274" s="33" t="b">
        <f>COUNTIF(Table1[Restaurant Name], $B274)=I$1</f>
        <v>0</v>
      </c>
      <c r="J274" s="33" t="b">
        <f>COUNTIF(Table1[Restaurant Name], $B274)=J$1</f>
        <v>0</v>
      </c>
      <c r="Q274" s="33" t="e">
        <f t="array" ref="Q274">INDEX(Table1[Phone], MATCH(0, COUNTIF($Q$3:Q273,Table1[Phone]), 0))</f>
        <v>#N/A</v>
      </c>
      <c r="R274" s="33" t="b">
        <f>COUNTIF(Table1[Phone], $Q274)=R$1</f>
        <v>0</v>
      </c>
      <c r="S274" s="33" t="b">
        <f>COUNTIF(Table1[Phone], $Q274)=S$1</f>
        <v>0</v>
      </c>
      <c r="T274" s="33" t="b">
        <f>COUNTIF(Table1[Phone], $Q274)=T$1</f>
        <v>0</v>
      </c>
      <c r="U274" s="33" t="b">
        <f>COUNTIF(Table1[Phone], $Q274)=U$1</f>
        <v>0</v>
      </c>
      <c r="V274" s="33" t="b">
        <f>COUNTIF(Table1[Phone], $Q274)=V$1</f>
        <v>0</v>
      </c>
      <c r="W274" s="33" t="b">
        <f>COUNTIF(Table1[Phone], $Q274)=W$1</f>
        <v>0</v>
      </c>
      <c r="X274" s="33" t="b">
        <f>COUNTIF(Table1[Phone], $Q274)=X$1</f>
        <v>0</v>
      </c>
      <c r="Y274" s="33" t="b">
        <f>COUNTIF(Table1[Phone], $Q274)=Y$1</f>
        <v>0</v>
      </c>
    </row>
    <row r="275" spans="2:25" x14ac:dyDescent="0.25">
      <c r="B275" s="33" t="e">
        <f t="array" ref="B275">INDEX(Table1[Restaurant Name], MATCH(0, COUNTIF($B$3:B274,Table1[Restaurant Name]), 0))</f>
        <v>#N/A</v>
      </c>
      <c r="C275" s="33" t="b">
        <f>COUNTIF(Table1[Restaurant Name], $B275)=C$1</f>
        <v>0</v>
      </c>
      <c r="D275" s="33" t="b">
        <f>COUNTIF(Table1[Restaurant Name], $B275)=D$1</f>
        <v>0</v>
      </c>
      <c r="E275" s="33" t="b">
        <f>COUNTIF(Table1[Restaurant Name], $B275)=E$1</f>
        <v>0</v>
      </c>
      <c r="F275" s="33" t="b">
        <f>COUNTIF(Table1[Restaurant Name], $B275)=F$1</f>
        <v>0</v>
      </c>
      <c r="G275" s="33" t="b">
        <f>COUNTIF(Table1[Restaurant Name], $B275)=G$1</f>
        <v>0</v>
      </c>
      <c r="H275" s="33" t="b">
        <f>COUNTIF(Table1[Restaurant Name], $B275)=H$1</f>
        <v>0</v>
      </c>
      <c r="I275" s="33" t="b">
        <f>COUNTIF(Table1[Restaurant Name], $B275)=I$1</f>
        <v>0</v>
      </c>
      <c r="J275" s="33" t="b">
        <f>COUNTIF(Table1[Restaurant Name], $B275)=J$1</f>
        <v>0</v>
      </c>
      <c r="Q275" s="33" t="e">
        <f t="array" ref="Q275">INDEX(Table1[Phone], MATCH(0, COUNTIF($Q$3:Q274,Table1[Phone]), 0))</f>
        <v>#N/A</v>
      </c>
      <c r="R275" s="33" t="b">
        <f>COUNTIF(Table1[Phone], $Q275)=R$1</f>
        <v>0</v>
      </c>
      <c r="S275" s="33" t="b">
        <f>COUNTIF(Table1[Phone], $Q275)=S$1</f>
        <v>0</v>
      </c>
      <c r="T275" s="33" t="b">
        <f>COUNTIF(Table1[Phone], $Q275)=T$1</f>
        <v>0</v>
      </c>
      <c r="U275" s="33" t="b">
        <f>COUNTIF(Table1[Phone], $Q275)=U$1</f>
        <v>0</v>
      </c>
      <c r="V275" s="33" t="b">
        <f>COUNTIF(Table1[Phone], $Q275)=V$1</f>
        <v>0</v>
      </c>
      <c r="W275" s="33" t="b">
        <f>COUNTIF(Table1[Phone], $Q275)=W$1</f>
        <v>0</v>
      </c>
      <c r="X275" s="33" t="b">
        <f>COUNTIF(Table1[Phone], $Q275)=X$1</f>
        <v>0</v>
      </c>
      <c r="Y275" s="33" t="b">
        <f>COUNTIF(Table1[Phone], $Q275)=Y$1</f>
        <v>0</v>
      </c>
    </row>
    <row r="276" spans="2:25" x14ac:dyDescent="0.25">
      <c r="B276" s="33" t="e">
        <f t="array" ref="B276">INDEX(Table1[Restaurant Name], MATCH(0, COUNTIF($B$3:B275,Table1[Restaurant Name]), 0))</f>
        <v>#N/A</v>
      </c>
      <c r="C276" s="33" t="b">
        <f>COUNTIF(Table1[Restaurant Name], $B276)=C$1</f>
        <v>0</v>
      </c>
      <c r="D276" s="33" t="b">
        <f>COUNTIF(Table1[Restaurant Name], $B276)=D$1</f>
        <v>0</v>
      </c>
      <c r="E276" s="33" t="b">
        <f>COUNTIF(Table1[Restaurant Name], $B276)=E$1</f>
        <v>0</v>
      </c>
      <c r="F276" s="33" t="b">
        <f>COUNTIF(Table1[Restaurant Name], $B276)=F$1</f>
        <v>0</v>
      </c>
      <c r="G276" s="33" t="b">
        <f>COUNTIF(Table1[Restaurant Name], $B276)=G$1</f>
        <v>0</v>
      </c>
      <c r="H276" s="33" t="b">
        <f>COUNTIF(Table1[Restaurant Name], $B276)=H$1</f>
        <v>0</v>
      </c>
      <c r="I276" s="33" t="b">
        <f>COUNTIF(Table1[Restaurant Name], $B276)=I$1</f>
        <v>0</v>
      </c>
      <c r="J276" s="33" t="b">
        <f>COUNTIF(Table1[Restaurant Name], $B276)=J$1</f>
        <v>0</v>
      </c>
      <c r="Q276" s="33" t="e">
        <f t="array" ref="Q276">INDEX(Table1[Phone], MATCH(0, COUNTIF($Q$3:Q275,Table1[Phone]), 0))</f>
        <v>#N/A</v>
      </c>
      <c r="R276" s="33" t="b">
        <f>COUNTIF(Table1[Phone], $Q276)=R$1</f>
        <v>0</v>
      </c>
      <c r="S276" s="33" t="b">
        <f>COUNTIF(Table1[Phone], $Q276)=S$1</f>
        <v>0</v>
      </c>
      <c r="T276" s="33" t="b">
        <f>COUNTIF(Table1[Phone], $Q276)=T$1</f>
        <v>0</v>
      </c>
      <c r="U276" s="33" t="b">
        <f>COUNTIF(Table1[Phone], $Q276)=U$1</f>
        <v>0</v>
      </c>
      <c r="V276" s="33" t="b">
        <f>COUNTIF(Table1[Phone], $Q276)=V$1</f>
        <v>0</v>
      </c>
      <c r="W276" s="33" t="b">
        <f>COUNTIF(Table1[Phone], $Q276)=W$1</f>
        <v>0</v>
      </c>
      <c r="X276" s="33" t="b">
        <f>COUNTIF(Table1[Phone], $Q276)=X$1</f>
        <v>0</v>
      </c>
      <c r="Y276" s="33" t="b">
        <f>COUNTIF(Table1[Phone], $Q276)=Y$1</f>
        <v>0</v>
      </c>
    </row>
    <row r="277" spans="2:25" x14ac:dyDescent="0.25">
      <c r="B277" s="33" t="e">
        <f t="array" ref="B277">INDEX(Table1[Restaurant Name], MATCH(0, COUNTIF($B$3:B276,Table1[Restaurant Name]), 0))</f>
        <v>#N/A</v>
      </c>
      <c r="C277" s="33" t="b">
        <f>COUNTIF(Table1[Restaurant Name], $B277)=C$1</f>
        <v>0</v>
      </c>
      <c r="D277" s="33" t="b">
        <f>COUNTIF(Table1[Restaurant Name], $B277)=D$1</f>
        <v>0</v>
      </c>
      <c r="E277" s="33" t="b">
        <f>COUNTIF(Table1[Restaurant Name], $B277)=E$1</f>
        <v>0</v>
      </c>
      <c r="F277" s="33" t="b">
        <f>COUNTIF(Table1[Restaurant Name], $B277)=F$1</f>
        <v>0</v>
      </c>
      <c r="G277" s="33" t="b">
        <f>COUNTIF(Table1[Restaurant Name], $B277)=G$1</f>
        <v>0</v>
      </c>
      <c r="H277" s="33" t="b">
        <f>COUNTIF(Table1[Restaurant Name], $B277)=H$1</f>
        <v>0</v>
      </c>
      <c r="I277" s="33" t="b">
        <f>COUNTIF(Table1[Restaurant Name], $B277)=I$1</f>
        <v>0</v>
      </c>
      <c r="J277" s="33" t="b">
        <f>COUNTIF(Table1[Restaurant Name], $B277)=J$1</f>
        <v>0</v>
      </c>
      <c r="Q277" s="33" t="e">
        <f t="array" ref="Q277">INDEX(Table1[Phone], MATCH(0, COUNTIF($Q$3:Q276,Table1[Phone]), 0))</f>
        <v>#N/A</v>
      </c>
      <c r="R277" s="33" t="b">
        <f>COUNTIF(Table1[Phone], $Q277)=R$1</f>
        <v>0</v>
      </c>
      <c r="S277" s="33" t="b">
        <f>COUNTIF(Table1[Phone], $Q277)=S$1</f>
        <v>0</v>
      </c>
      <c r="T277" s="33" t="b">
        <f>COUNTIF(Table1[Phone], $Q277)=T$1</f>
        <v>0</v>
      </c>
      <c r="U277" s="33" t="b">
        <f>COUNTIF(Table1[Phone], $Q277)=U$1</f>
        <v>0</v>
      </c>
      <c r="V277" s="33" t="b">
        <f>COUNTIF(Table1[Phone], $Q277)=V$1</f>
        <v>0</v>
      </c>
      <c r="W277" s="33" t="b">
        <f>COUNTIF(Table1[Phone], $Q277)=W$1</f>
        <v>0</v>
      </c>
      <c r="X277" s="33" t="b">
        <f>COUNTIF(Table1[Phone], $Q277)=X$1</f>
        <v>0</v>
      </c>
      <c r="Y277" s="33" t="b">
        <f>COUNTIF(Table1[Phone], $Q277)=Y$1</f>
        <v>0</v>
      </c>
    </row>
    <row r="278" spans="2:25" x14ac:dyDescent="0.25">
      <c r="B278" s="33" t="e">
        <f t="array" ref="B278">INDEX(Table1[Restaurant Name], MATCH(0, COUNTIF($B$3:B277,Table1[Restaurant Name]), 0))</f>
        <v>#N/A</v>
      </c>
      <c r="C278" s="33" t="b">
        <f>COUNTIF(Table1[Restaurant Name], $B278)=C$1</f>
        <v>0</v>
      </c>
      <c r="D278" s="33" t="b">
        <f>COUNTIF(Table1[Restaurant Name], $B278)=D$1</f>
        <v>0</v>
      </c>
      <c r="E278" s="33" t="b">
        <f>COUNTIF(Table1[Restaurant Name], $B278)=E$1</f>
        <v>0</v>
      </c>
      <c r="F278" s="33" t="b">
        <f>COUNTIF(Table1[Restaurant Name], $B278)=F$1</f>
        <v>0</v>
      </c>
      <c r="G278" s="33" t="b">
        <f>COUNTIF(Table1[Restaurant Name], $B278)=G$1</f>
        <v>0</v>
      </c>
      <c r="H278" s="33" t="b">
        <f>COUNTIF(Table1[Restaurant Name], $B278)=H$1</f>
        <v>0</v>
      </c>
      <c r="I278" s="33" t="b">
        <f>COUNTIF(Table1[Restaurant Name], $B278)=I$1</f>
        <v>0</v>
      </c>
      <c r="J278" s="33" t="b">
        <f>COUNTIF(Table1[Restaurant Name], $B278)=J$1</f>
        <v>0</v>
      </c>
      <c r="Q278" s="33" t="e">
        <f t="array" ref="Q278">INDEX(Table1[Phone], MATCH(0, COUNTIF($Q$3:Q277,Table1[Phone]), 0))</f>
        <v>#N/A</v>
      </c>
      <c r="R278" s="33" t="b">
        <f>COUNTIF(Table1[Phone], $Q278)=R$1</f>
        <v>0</v>
      </c>
      <c r="S278" s="33" t="b">
        <f>COUNTIF(Table1[Phone], $Q278)=S$1</f>
        <v>0</v>
      </c>
      <c r="T278" s="33" t="b">
        <f>COUNTIF(Table1[Phone], $Q278)=T$1</f>
        <v>0</v>
      </c>
      <c r="U278" s="33" t="b">
        <f>COUNTIF(Table1[Phone], $Q278)=U$1</f>
        <v>0</v>
      </c>
      <c r="V278" s="33" t="b">
        <f>COUNTIF(Table1[Phone], $Q278)=V$1</f>
        <v>0</v>
      </c>
      <c r="W278" s="33" t="b">
        <f>COUNTIF(Table1[Phone], $Q278)=W$1</f>
        <v>0</v>
      </c>
      <c r="X278" s="33" t="b">
        <f>COUNTIF(Table1[Phone], $Q278)=X$1</f>
        <v>0</v>
      </c>
      <c r="Y278" s="33" t="b">
        <f>COUNTIF(Table1[Phone], $Q278)=Y$1</f>
        <v>0</v>
      </c>
    </row>
    <row r="279" spans="2:25" x14ac:dyDescent="0.25">
      <c r="B279" s="33" t="e">
        <f t="array" ref="B279">INDEX(Table1[Restaurant Name], MATCH(0, COUNTIF($B$3:B278,Table1[Restaurant Name]), 0))</f>
        <v>#N/A</v>
      </c>
      <c r="C279" s="33" t="b">
        <f>COUNTIF(Table1[Restaurant Name], $B279)=C$1</f>
        <v>0</v>
      </c>
      <c r="D279" s="33" t="b">
        <f>COUNTIF(Table1[Restaurant Name], $B279)=D$1</f>
        <v>0</v>
      </c>
      <c r="E279" s="33" t="b">
        <f>COUNTIF(Table1[Restaurant Name], $B279)=E$1</f>
        <v>0</v>
      </c>
      <c r="F279" s="33" t="b">
        <f>COUNTIF(Table1[Restaurant Name], $B279)=F$1</f>
        <v>0</v>
      </c>
      <c r="G279" s="33" t="b">
        <f>COUNTIF(Table1[Restaurant Name], $B279)=G$1</f>
        <v>0</v>
      </c>
      <c r="H279" s="33" t="b">
        <f>COUNTIF(Table1[Restaurant Name], $B279)=H$1</f>
        <v>0</v>
      </c>
      <c r="I279" s="33" t="b">
        <f>COUNTIF(Table1[Restaurant Name], $B279)=I$1</f>
        <v>0</v>
      </c>
      <c r="J279" s="33" t="b">
        <f>COUNTIF(Table1[Restaurant Name], $B279)=J$1</f>
        <v>0</v>
      </c>
      <c r="Q279" s="33" t="e">
        <f t="array" ref="Q279">INDEX(Table1[Phone], MATCH(0, COUNTIF($Q$3:Q278,Table1[Phone]), 0))</f>
        <v>#N/A</v>
      </c>
      <c r="R279" s="33" t="b">
        <f>COUNTIF(Table1[Phone], $Q279)=R$1</f>
        <v>0</v>
      </c>
      <c r="S279" s="33" t="b">
        <f>COUNTIF(Table1[Phone], $Q279)=S$1</f>
        <v>0</v>
      </c>
      <c r="T279" s="33" t="b">
        <f>COUNTIF(Table1[Phone], $Q279)=T$1</f>
        <v>0</v>
      </c>
      <c r="U279" s="33" t="b">
        <f>COUNTIF(Table1[Phone], $Q279)=U$1</f>
        <v>0</v>
      </c>
      <c r="V279" s="33" t="b">
        <f>COUNTIF(Table1[Phone], $Q279)=V$1</f>
        <v>0</v>
      </c>
      <c r="W279" s="33" t="b">
        <f>COUNTIF(Table1[Phone], $Q279)=W$1</f>
        <v>0</v>
      </c>
      <c r="X279" s="33" t="b">
        <f>COUNTIF(Table1[Phone], $Q279)=X$1</f>
        <v>0</v>
      </c>
      <c r="Y279" s="33" t="b">
        <f>COUNTIF(Table1[Phone], $Q279)=Y$1</f>
        <v>0</v>
      </c>
    </row>
    <row r="280" spans="2:25" x14ac:dyDescent="0.25">
      <c r="B280" s="33" t="e">
        <f t="array" ref="B280">INDEX(Table1[Restaurant Name], MATCH(0, COUNTIF($B$3:B279,Table1[Restaurant Name]), 0))</f>
        <v>#N/A</v>
      </c>
      <c r="C280" s="33" t="b">
        <f>COUNTIF(Table1[Restaurant Name], $B280)=C$1</f>
        <v>0</v>
      </c>
      <c r="D280" s="33" t="b">
        <f>COUNTIF(Table1[Restaurant Name], $B280)=D$1</f>
        <v>0</v>
      </c>
      <c r="E280" s="33" t="b">
        <f>COUNTIF(Table1[Restaurant Name], $B280)=E$1</f>
        <v>0</v>
      </c>
      <c r="F280" s="33" t="b">
        <f>COUNTIF(Table1[Restaurant Name], $B280)=F$1</f>
        <v>0</v>
      </c>
      <c r="G280" s="33" t="b">
        <f>COUNTIF(Table1[Restaurant Name], $B280)=G$1</f>
        <v>0</v>
      </c>
      <c r="H280" s="33" t="b">
        <f>COUNTIF(Table1[Restaurant Name], $B280)=H$1</f>
        <v>0</v>
      </c>
      <c r="I280" s="33" t="b">
        <f>COUNTIF(Table1[Restaurant Name], $B280)=I$1</f>
        <v>0</v>
      </c>
      <c r="J280" s="33" t="b">
        <f>COUNTIF(Table1[Restaurant Name], $B280)=J$1</f>
        <v>0</v>
      </c>
      <c r="Q280" s="33" t="e">
        <f t="array" ref="Q280">INDEX(Table1[Phone], MATCH(0, COUNTIF($Q$3:Q279,Table1[Phone]), 0))</f>
        <v>#N/A</v>
      </c>
      <c r="R280" s="33" t="b">
        <f>COUNTIF(Table1[Phone], $Q280)=R$1</f>
        <v>0</v>
      </c>
      <c r="S280" s="33" t="b">
        <f>COUNTIF(Table1[Phone], $Q280)=S$1</f>
        <v>0</v>
      </c>
      <c r="T280" s="33" t="b">
        <f>COUNTIF(Table1[Phone], $Q280)=T$1</f>
        <v>0</v>
      </c>
      <c r="U280" s="33" t="b">
        <f>COUNTIF(Table1[Phone], $Q280)=U$1</f>
        <v>0</v>
      </c>
      <c r="V280" s="33" t="b">
        <f>COUNTIF(Table1[Phone], $Q280)=V$1</f>
        <v>0</v>
      </c>
      <c r="W280" s="33" t="b">
        <f>COUNTIF(Table1[Phone], $Q280)=W$1</f>
        <v>0</v>
      </c>
      <c r="X280" s="33" t="b">
        <f>COUNTIF(Table1[Phone], $Q280)=X$1</f>
        <v>0</v>
      </c>
      <c r="Y280" s="33" t="b">
        <f>COUNTIF(Table1[Phone], $Q280)=Y$1</f>
        <v>0</v>
      </c>
    </row>
    <row r="281" spans="2:25" x14ac:dyDescent="0.25">
      <c r="B281" s="33" t="e">
        <f t="array" ref="B281">INDEX(Table1[Restaurant Name], MATCH(0, COUNTIF($B$3:B280,Table1[Restaurant Name]), 0))</f>
        <v>#N/A</v>
      </c>
      <c r="C281" s="33" t="b">
        <f>COUNTIF(Table1[Restaurant Name], $B281)=C$1</f>
        <v>0</v>
      </c>
      <c r="D281" s="33" t="b">
        <f>COUNTIF(Table1[Restaurant Name], $B281)=D$1</f>
        <v>0</v>
      </c>
      <c r="E281" s="33" t="b">
        <f>COUNTIF(Table1[Restaurant Name], $B281)=E$1</f>
        <v>0</v>
      </c>
      <c r="F281" s="33" t="b">
        <f>COUNTIF(Table1[Restaurant Name], $B281)=F$1</f>
        <v>0</v>
      </c>
      <c r="G281" s="33" t="b">
        <f>COUNTIF(Table1[Restaurant Name], $B281)=G$1</f>
        <v>0</v>
      </c>
      <c r="H281" s="33" t="b">
        <f>COUNTIF(Table1[Restaurant Name], $B281)=H$1</f>
        <v>0</v>
      </c>
      <c r="I281" s="33" t="b">
        <f>COUNTIF(Table1[Restaurant Name], $B281)=I$1</f>
        <v>0</v>
      </c>
      <c r="J281" s="33" t="b">
        <f>COUNTIF(Table1[Restaurant Name], $B281)=J$1</f>
        <v>0</v>
      </c>
      <c r="Q281" s="33" t="e">
        <f t="array" ref="Q281">INDEX(Table1[Phone], MATCH(0, COUNTIF($Q$3:Q280,Table1[Phone]), 0))</f>
        <v>#N/A</v>
      </c>
      <c r="R281" s="33" t="b">
        <f>COUNTIF(Table1[Phone], $Q281)=R$1</f>
        <v>0</v>
      </c>
      <c r="S281" s="33" t="b">
        <f>COUNTIF(Table1[Phone], $Q281)=S$1</f>
        <v>0</v>
      </c>
      <c r="T281" s="33" t="b">
        <f>COUNTIF(Table1[Phone], $Q281)=T$1</f>
        <v>0</v>
      </c>
      <c r="U281" s="33" t="b">
        <f>COUNTIF(Table1[Phone], $Q281)=U$1</f>
        <v>0</v>
      </c>
      <c r="V281" s="33" t="b">
        <f>COUNTIF(Table1[Phone], $Q281)=V$1</f>
        <v>0</v>
      </c>
      <c r="W281" s="33" t="b">
        <f>COUNTIF(Table1[Phone], $Q281)=W$1</f>
        <v>0</v>
      </c>
      <c r="X281" s="33" t="b">
        <f>COUNTIF(Table1[Phone], $Q281)=X$1</f>
        <v>0</v>
      </c>
      <c r="Y281" s="33" t="b">
        <f>COUNTIF(Table1[Phone], $Q281)=Y$1</f>
        <v>0</v>
      </c>
    </row>
    <row r="282" spans="2:25" x14ac:dyDescent="0.25">
      <c r="B282" s="33" t="e">
        <f t="array" ref="B282">INDEX(Table1[Restaurant Name], MATCH(0, COUNTIF($B$3:B281,Table1[Restaurant Name]), 0))</f>
        <v>#N/A</v>
      </c>
      <c r="C282" s="33" t="b">
        <f>COUNTIF(Table1[Restaurant Name], $B282)=C$1</f>
        <v>0</v>
      </c>
      <c r="D282" s="33" t="b">
        <f>COUNTIF(Table1[Restaurant Name], $B282)=D$1</f>
        <v>0</v>
      </c>
      <c r="E282" s="33" t="b">
        <f>COUNTIF(Table1[Restaurant Name], $B282)=E$1</f>
        <v>0</v>
      </c>
      <c r="F282" s="33" t="b">
        <f>COUNTIF(Table1[Restaurant Name], $B282)=F$1</f>
        <v>0</v>
      </c>
      <c r="G282" s="33" t="b">
        <f>COUNTIF(Table1[Restaurant Name], $B282)=G$1</f>
        <v>0</v>
      </c>
      <c r="H282" s="33" t="b">
        <f>COUNTIF(Table1[Restaurant Name], $B282)=H$1</f>
        <v>0</v>
      </c>
      <c r="I282" s="33" t="b">
        <f>COUNTIF(Table1[Restaurant Name], $B282)=I$1</f>
        <v>0</v>
      </c>
      <c r="J282" s="33" t="b">
        <f>COUNTIF(Table1[Restaurant Name], $B282)=J$1</f>
        <v>0</v>
      </c>
      <c r="Q282" s="33" t="e">
        <f t="array" ref="Q282">INDEX(Table1[Phone], MATCH(0, COUNTIF($Q$3:Q281,Table1[Phone]), 0))</f>
        <v>#N/A</v>
      </c>
      <c r="R282" s="33" t="b">
        <f>COUNTIF(Table1[Phone], $Q282)=R$1</f>
        <v>0</v>
      </c>
      <c r="S282" s="33" t="b">
        <f>COUNTIF(Table1[Phone], $Q282)=S$1</f>
        <v>0</v>
      </c>
      <c r="T282" s="33" t="b">
        <f>COUNTIF(Table1[Phone], $Q282)=T$1</f>
        <v>0</v>
      </c>
      <c r="U282" s="33" t="b">
        <f>COUNTIF(Table1[Phone], $Q282)=U$1</f>
        <v>0</v>
      </c>
      <c r="V282" s="33" t="b">
        <f>COUNTIF(Table1[Phone], $Q282)=V$1</f>
        <v>0</v>
      </c>
      <c r="W282" s="33" t="b">
        <f>COUNTIF(Table1[Phone], $Q282)=W$1</f>
        <v>0</v>
      </c>
      <c r="X282" s="33" t="b">
        <f>COUNTIF(Table1[Phone], $Q282)=X$1</f>
        <v>0</v>
      </c>
      <c r="Y282" s="33" t="b">
        <f>COUNTIF(Table1[Phone], $Q282)=Y$1</f>
        <v>0</v>
      </c>
    </row>
    <row r="283" spans="2:25" x14ac:dyDescent="0.25">
      <c r="B283" s="33" t="e">
        <f t="array" ref="B283">INDEX(Table1[Restaurant Name], MATCH(0, COUNTIF($B$3:B282,Table1[Restaurant Name]), 0))</f>
        <v>#N/A</v>
      </c>
      <c r="C283" s="33" t="b">
        <f>COUNTIF(Table1[Restaurant Name], $B283)=C$1</f>
        <v>0</v>
      </c>
      <c r="D283" s="33" t="b">
        <f>COUNTIF(Table1[Restaurant Name], $B283)=D$1</f>
        <v>0</v>
      </c>
      <c r="E283" s="33" t="b">
        <f>COUNTIF(Table1[Restaurant Name], $B283)=E$1</f>
        <v>0</v>
      </c>
      <c r="F283" s="33" t="b">
        <f>COUNTIF(Table1[Restaurant Name], $B283)=F$1</f>
        <v>0</v>
      </c>
      <c r="G283" s="33" t="b">
        <f>COUNTIF(Table1[Restaurant Name], $B283)=G$1</f>
        <v>0</v>
      </c>
      <c r="H283" s="33" t="b">
        <f>COUNTIF(Table1[Restaurant Name], $B283)=H$1</f>
        <v>0</v>
      </c>
      <c r="I283" s="33" t="b">
        <f>COUNTIF(Table1[Restaurant Name], $B283)=I$1</f>
        <v>0</v>
      </c>
      <c r="J283" s="33" t="b">
        <f>COUNTIF(Table1[Restaurant Name], $B283)=J$1</f>
        <v>0</v>
      </c>
      <c r="Q283" s="33" t="e">
        <f t="array" ref="Q283">INDEX(Table1[Phone], MATCH(0, COUNTIF($Q$3:Q282,Table1[Phone]), 0))</f>
        <v>#N/A</v>
      </c>
      <c r="R283" s="33" t="b">
        <f>COUNTIF(Table1[Phone], $Q283)=R$1</f>
        <v>0</v>
      </c>
      <c r="S283" s="33" t="b">
        <f>COUNTIF(Table1[Phone], $Q283)=S$1</f>
        <v>0</v>
      </c>
      <c r="T283" s="33" t="b">
        <f>COUNTIF(Table1[Phone], $Q283)=T$1</f>
        <v>0</v>
      </c>
      <c r="U283" s="33" t="b">
        <f>COUNTIF(Table1[Phone], $Q283)=U$1</f>
        <v>0</v>
      </c>
      <c r="V283" s="33" t="b">
        <f>COUNTIF(Table1[Phone], $Q283)=V$1</f>
        <v>0</v>
      </c>
      <c r="W283" s="33" t="b">
        <f>COUNTIF(Table1[Phone], $Q283)=W$1</f>
        <v>0</v>
      </c>
      <c r="X283" s="33" t="b">
        <f>COUNTIF(Table1[Phone], $Q283)=X$1</f>
        <v>0</v>
      </c>
      <c r="Y283" s="33" t="b">
        <f>COUNTIF(Table1[Phone], $Q283)=Y$1</f>
        <v>0</v>
      </c>
    </row>
    <row r="284" spans="2:25" x14ac:dyDescent="0.25">
      <c r="B284" s="33" t="e">
        <f t="array" ref="B284">INDEX(Table1[Restaurant Name], MATCH(0, COUNTIF($B$3:B283,Table1[Restaurant Name]), 0))</f>
        <v>#N/A</v>
      </c>
      <c r="C284" s="33" t="b">
        <f>COUNTIF(Table1[Restaurant Name], $B284)=C$1</f>
        <v>0</v>
      </c>
      <c r="D284" s="33" t="b">
        <f>COUNTIF(Table1[Restaurant Name], $B284)=D$1</f>
        <v>0</v>
      </c>
      <c r="E284" s="33" t="b">
        <f>COUNTIF(Table1[Restaurant Name], $B284)=E$1</f>
        <v>0</v>
      </c>
      <c r="F284" s="33" t="b">
        <f>COUNTIF(Table1[Restaurant Name], $B284)=F$1</f>
        <v>0</v>
      </c>
      <c r="G284" s="33" t="b">
        <f>COUNTIF(Table1[Restaurant Name], $B284)=G$1</f>
        <v>0</v>
      </c>
      <c r="H284" s="33" t="b">
        <f>COUNTIF(Table1[Restaurant Name], $B284)=H$1</f>
        <v>0</v>
      </c>
      <c r="I284" s="33" t="b">
        <f>COUNTIF(Table1[Restaurant Name], $B284)=I$1</f>
        <v>0</v>
      </c>
      <c r="J284" s="33" t="b">
        <f>COUNTIF(Table1[Restaurant Name], $B284)=J$1</f>
        <v>0</v>
      </c>
      <c r="Q284" s="33" t="e">
        <f t="array" ref="Q284">INDEX(Table1[Phone], MATCH(0, COUNTIF($Q$3:Q283,Table1[Phone]), 0))</f>
        <v>#N/A</v>
      </c>
      <c r="R284" s="33" t="b">
        <f>COUNTIF(Table1[Phone], $Q284)=R$1</f>
        <v>0</v>
      </c>
      <c r="S284" s="33" t="b">
        <f>COUNTIF(Table1[Phone], $Q284)=S$1</f>
        <v>0</v>
      </c>
      <c r="T284" s="33" t="b">
        <f>COUNTIF(Table1[Phone], $Q284)=T$1</f>
        <v>0</v>
      </c>
      <c r="U284" s="33" t="b">
        <f>COUNTIF(Table1[Phone], $Q284)=U$1</f>
        <v>0</v>
      </c>
      <c r="V284" s="33" t="b">
        <f>COUNTIF(Table1[Phone], $Q284)=V$1</f>
        <v>0</v>
      </c>
      <c r="W284" s="33" t="b">
        <f>COUNTIF(Table1[Phone], $Q284)=W$1</f>
        <v>0</v>
      </c>
      <c r="X284" s="33" t="b">
        <f>COUNTIF(Table1[Phone], $Q284)=X$1</f>
        <v>0</v>
      </c>
      <c r="Y284" s="33" t="b">
        <f>COUNTIF(Table1[Phone], $Q284)=Y$1</f>
        <v>0</v>
      </c>
    </row>
    <row r="285" spans="2:25" x14ac:dyDescent="0.25">
      <c r="B285" s="33" t="e">
        <f t="array" ref="B285">INDEX(Table1[Restaurant Name], MATCH(0, COUNTIF($B$3:B284,Table1[Restaurant Name]), 0))</f>
        <v>#N/A</v>
      </c>
      <c r="C285" s="33" t="b">
        <f>COUNTIF(Table1[Restaurant Name], $B285)=C$1</f>
        <v>0</v>
      </c>
      <c r="D285" s="33" t="b">
        <f>COUNTIF(Table1[Restaurant Name], $B285)=D$1</f>
        <v>0</v>
      </c>
      <c r="E285" s="33" t="b">
        <f>COUNTIF(Table1[Restaurant Name], $B285)=E$1</f>
        <v>0</v>
      </c>
      <c r="F285" s="33" t="b">
        <f>COUNTIF(Table1[Restaurant Name], $B285)=F$1</f>
        <v>0</v>
      </c>
      <c r="G285" s="33" t="b">
        <f>COUNTIF(Table1[Restaurant Name], $B285)=G$1</f>
        <v>0</v>
      </c>
      <c r="H285" s="33" t="b">
        <f>COUNTIF(Table1[Restaurant Name], $B285)=H$1</f>
        <v>0</v>
      </c>
      <c r="I285" s="33" t="b">
        <f>COUNTIF(Table1[Restaurant Name], $B285)=I$1</f>
        <v>0</v>
      </c>
      <c r="J285" s="33" t="b">
        <f>COUNTIF(Table1[Restaurant Name], $B285)=J$1</f>
        <v>0</v>
      </c>
      <c r="Q285" s="33" t="e">
        <f t="array" ref="Q285">INDEX(Table1[Phone], MATCH(0, COUNTIF($Q$3:Q284,Table1[Phone]), 0))</f>
        <v>#N/A</v>
      </c>
      <c r="R285" s="33" t="b">
        <f>COUNTIF(Table1[Phone], $Q285)=R$1</f>
        <v>0</v>
      </c>
      <c r="S285" s="33" t="b">
        <f>COUNTIF(Table1[Phone], $Q285)=S$1</f>
        <v>0</v>
      </c>
      <c r="T285" s="33" t="b">
        <f>COUNTIF(Table1[Phone], $Q285)=T$1</f>
        <v>0</v>
      </c>
      <c r="U285" s="33" t="b">
        <f>COUNTIF(Table1[Phone], $Q285)=U$1</f>
        <v>0</v>
      </c>
      <c r="V285" s="33" t="b">
        <f>COUNTIF(Table1[Phone], $Q285)=V$1</f>
        <v>0</v>
      </c>
      <c r="W285" s="33" t="b">
        <f>COUNTIF(Table1[Phone], $Q285)=W$1</f>
        <v>0</v>
      </c>
      <c r="X285" s="33" t="b">
        <f>COUNTIF(Table1[Phone], $Q285)=X$1</f>
        <v>0</v>
      </c>
      <c r="Y285" s="33" t="b">
        <f>COUNTIF(Table1[Phone], $Q285)=Y$1</f>
        <v>0</v>
      </c>
    </row>
    <row r="286" spans="2:25" x14ac:dyDescent="0.25">
      <c r="B286" s="33" t="e">
        <f t="array" ref="B286">INDEX(Table1[Restaurant Name], MATCH(0, COUNTIF($B$3:B285,Table1[Restaurant Name]), 0))</f>
        <v>#N/A</v>
      </c>
      <c r="C286" s="33" t="b">
        <f>COUNTIF(Table1[Restaurant Name], $B286)=C$1</f>
        <v>0</v>
      </c>
      <c r="D286" s="33" t="b">
        <f>COUNTIF(Table1[Restaurant Name], $B286)=D$1</f>
        <v>0</v>
      </c>
      <c r="E286" s="33" t="b">
        <f>COUNTIF(Table1[Restaurant Name], $B286)=E$1</f>
        <v>0</v>
      </c>
      <c r="F286" s="33" t="b">
        <f>COUNTIF(Table1[Restaurant Name], $B286)=F$1</f>
        <v>0</v>
      </c>
      <c r="G286" s="33" t="b">
        <f>COUNTIF(Table1[Restaurant Name], $B286)=G$1</f>
        <v>0</v>
      </c>
      <c r="H286" s="33" t="b">
        <f>COUNTIF(Table1[Restaurant Name], $B286)=H$1</f>
        <v>0</v>
      </c>
      <c r="I286" s="33" t="b">
        <f>COUNTIF(Table1[Restaurant Name], $B286)=I$1</f>
        <v>0</v>
      </c>
      <c r="J286" s="33" t="b">
        <f>COUNTIF(Table1[Restaurant Name], $B286)=J$1</f>
        <v>0</v>
      </c>
      <c r="Q286" s="33" t="e">
        <f t="array" ref="Q286">INDEX(Table1[Phone], MATCH(0, COUNTIF($Q$3:Q285,Table1[Phone]), 0))</f>
        <v>#N/A</v>
      </c>
      <c r="R286" s="33" t="b">
        <f>COUNTIF(Table1[Phone], $Q286)=R$1</f>
        <v>0</v>
      </c>
      <c r="S286" s="33" t="b">
        <f>COUNTIF(Table1[Phone], $Q286)=S$1</f>
        <v>0</v>
      </c>
      <c r="T286" s="33" t="b">
        <f>COUNTIF(Table1[Phone], $Q286)=T$1</f>
        <v>0</v>
      </c>
      <c r="U286" s="33" t="b">
        <f>COUNTIF(Table1[Phone], $Q286)=U$1</f>
        <v>0</v>
      </c>
      <c r="V286" s="33" t="b">
        <f>COUNTIF(Table1[Phone], $Q286)=V$1</f>
        <v>0</v>
      </c>
      <c r="W286" s="33" t="b">
        <f>COUNTIF(Table1[Phone], $Q286)=W$1</f>
        <v>0</v>
      </c>
      <c r="X286" s="33" t="b">
        <f>COUNTIF(Table1[Phone], $Q286)=X$1</f>
        <v>0</v>
      </c>
      <c r="Y286" s="33" t="b">
        <f>COUNTIF(Table1[Phone], $Q286)=Y$1</f>
        <v>0</v>
      </c>
    </row>
    <row r="287" spans="2:25" x14ac:dyDescent="0.25">
      <c r="B287" s="33" t="e">
        <f t="array" ref="B287">INDEX(Table1[Restaurant Name], MATCH(0, COUNTIF($B$3:B286,Table1[Restaurant Name]), 0))</f>
        <v>#N/A</v>
      </c>
      <c r="C287" s="33" t="b">
        <f>COUNTIF(Table1[Restaurant Name], $B287)=C$1</f>
        <v>0</v>
      </c>
      <c r="D287" s="33" t="b">
        <f>COUNTIF(Table1[Restaurant Name], $B287)=D$1</f>
        <v>0</v>
      </c>
      <c r="E287" s="33" t="b">
        <f>COUNTIF(Table1[Restaurant Name], $B287)=E$1</f>
        <v>0</v>
      </c>
      <c r="F287" s="33" t="b">
        <f>COUNTIF(Table1[Restaurant Name], $B287)=F$1</f>
        <v>0</v>
      </c>
      <c r="G287" s="33" t="b">
        <f>COUNTIF(Table1[Restaurant Name], $B287)=G$1</f>
        <v>0</v>
      </c>
      <c r="H287" s="33" t="b">
        <f>COUNTIF(Table1[Restaurant Name], $B287)=H$1</f>
        <v>0</v>
      </c>
      <c r="I287" s="33" t="b">
        <f>COUNTIF(Table1[Restaurant Name], $B287)=I$1</f>
        <v>0</v>
      </c>
      <c r="J287" s="33" t="b">
        <f>COUNTIF(Table1[Restaurant Name], $B287)=J$1</f>
        <v>0</v>
      </c>
      <c r="Q287" s="33" t="e">
        <f t="array" ref="Q287">INDEX(Table1[Phone], MATCH(0, COUNTIF($Q$3:Q286,Table1[Phone]), 0))</f>
        <v>#N/A</v>
      </c>
      <c r="R287" s="33" t="b">
        <f>COUNTIF(Table1[Phone], $Q287)=R$1</f>
        <v>0</v>
      </c>
      <c r="S287" s="33" t="b">
        <f>COUNTIF(Table1[Phone], $Q287)=S$1</f>
        <v>0</v>
      </c>
      <c r="T287" s="33" t="b">
        <f>COUNTIF(Table1[Phone], $Q287)=T$1</f>
        <v>0</v>
      </c>
      <c r="U287" s="33" t="b">
        <f>COUNTIF(Table1[Phone], $Q287)=U$1</f>
        <v>0</v>
      </c>
      <c r="V287" s="33" t="b">
        <f>COUNTIF(Table1[Phone], $Q287)=V$1</f>
        <v>0</v>
      </c>
      <c r="W287" s="33" t="b">
        <f>COUNTIF(Table1[Phone], $Q287)=W$1</f>
        <v>0</v>
      </c>
      <c r="X287" s="33" t="b">
        <f>COUNTIF(Table1[Phone], $Q287)=X$1</f>
        <v>0</v>
      </c>
      <c r="Y287" s="33" t="b">
        <f>COUNTIF(Table1[Phone], $Q287)=Y$1</f>
        <v>0</v>
      </c>
    </row>
    <row r="288" spans="2:25" x14ac:dyDescent="0.25">
      <c r="B288" s="33" t="e">
        <f t="array" ref="B288">INDEX(Table1[Restaurant Name], MATCH(0, COUNTIF($B$3:B287,Table1[Restaurant Name]), 0))</f>
        <v>#N/A</v>
      </c>
      <c r="C288" s="33" t="b">
        <f>COUNTIF(Table1[Restaurant Name], $B288)=C$1</f>
        <v>0</v>
      </c>
      <c r="D288" s="33" t="b">
        <f>COUNTIF(Table1[Restaurant Name], $B288)=D$1</f>
        <v>0</v>
      </c>
      <c r="E288" s="33" t="b">
        <f>COUNTIF(Table1[Restaurant Name], $B288)=E$1</f>
        <v>0</v>
      </c>
      <c r="F288" s="33" t="b">
        <f>COUNTIF(Table1[Restaurant Name], $B288)=F$1</f>
        <v>0</v>
      </c>
      <c r="G288" s="33" t="b">
        <f>COUNTIF(Table1[Restaurant Name], $B288)=G$1</f>
        <v>0</v>
      </c>
      <c r="H288" s="33" t="b">
        <f>COUNTIF(Table1[Restaurant Name], $B288)=H$1</f>
        <v>0</v>
      </c>
      <c r="I288" s="33" t="b">
        <f>COUNTIF(Table1[Restaurant Name], $B288)=I$1</f>
        <v>0</v>
      </c>
      <c r="J288" s="33" t="b">
        <f>COUNTIF(Table1[Restaurant Name], $B288)=J$1</f>
        <v>0</v>
      </c>
      <c r="Q288" s="33" t="e">
        <f t="array" ref="Q288">INDEX(Table1[Phone], MATCH(0, COUNTIF($Q$3:Q287,Table1[Phone]), 0))</f>
        <v>#N/A</v>
      </c>
      <c r="R288" s="33" t="b">
        <f>COUNTIF(Table1[Phone], $Q288)=R$1</f>
        <v>0</v>
      </c>
      <c r="S288" s="33" t="b">
        <f>COUNTIF(Table1[Phone], $Q288)=S$1</f>
        <v>0</v>
      </c>
      <c r="T288" s="33" t="b">
        <f>COUNTIF(Table1[Phone], $Q288)=T$1</f>
        <v>0</v>
      </c>
      <c r="U288" s="33" t="b">
        <f>COUNTIF(Table1[Phone], $Q288)=U$1</f>
        <v>0</v>
      </c>
      <c r="V288" s="33" t="b">
        <f>COUNTIF(Table1[Phone], $Q288)=V$1</f>
        <v>0</v>
      </c>
      <c r="W288" s="33" t="b">
        <f>COUNTIF(Table1[Phone], $Q288)=W$1</f>
        <v>0</v>
      </c>
      <c r="X288" s="33" t="b">
        <f>COUNTIF(Table1[Phone], $Q288)=X$1</f>
        <v>0</v>
      </c>
      <c r="Y288" s="33" t="b">
        <f>COUNTIF(Table1[Phone], $Q288)=Y$1</f>
        <v>0</v>
      </c>
    </row>
    <row r="289" spans="2:25" x14ac:dyDescent="0.25">
      <c r="B289" s="33" t="e">
        <f t="array" ref="B289">INDEX(Table1[Restaurant Name], MATCH(0, COUNTIF($B$3:B288,Table1[Restaurant Name]), 0))</f>
        <v>#N/A</v>
      </c>
      <c r="C289" s="33" t="b">
        <f>COUNTIF(Table1[Restaurant Name], $B289)=C$1</f>
        <v>0</v>
      </c>
      <c r="D289" s="33" t="b">
        <f>COUNTIF(Table1[Restaurant Name], $B289)=D$1</f>
        <v>0</v>
      </c>
      <c r="E289" s="33" t="b">
        <f>COUNTIF(Table1[Restaurant Name], $B289)=E$1</f>
        <v>0</v>
      </c>
      <c r="F289" s="33" t="b">
        <f>COUNTIF(Table1[Restaurant Name], $B289)=F$1</f>
        <v>0</v>
      </c>
      <c r="G289" s="33" t="b">
        <f>COUNTIF(Table1[Restaurant Name], $B289)=G$1</f>
        <v>0</v>
      </c>
      <c r="H289" s="33" t="b">
        <f>COUNTIF(Table1[Restaurant Name], $B289)=H$1</f>
        <v>0</v>
      </c>
      <c r="I289" s="33" t="b">
        <f>COUNTIF(Table1[Restaurant Name], $B289)=I$1</f>
        <v>0</v>
      </c>
      <c r="J289" s="33" t="b">
        <f>COUNTIF(Table1[Restaurant Name], $B289)=J$1</f>
        <v>0</v>
      </c>
      <c r="Q289" s="33" t="e">
        <f t="array" ref="Q289">INDEX(Table1[Phone], MATCH(0, COUNTIF($Q$3:Q288,Table1[Phone]), 0))</f>
        <v>#N/A</v>
      </c>
      <c r="R289" s="33" t="b">
        <f>COUNTIF(Table1[Phone], $Q289)=R$1</f>
        <v>0</v>
      </c>
      <c r="S289" s="33" t="b">
        <f>COUNTIF(Table1[Phone], $Q289)=S$1</f>
        <v>0</v>
      </c>
      <c r="T289" s="33" t="b">
        <f>COUNTIF(Table1[Phone], $Q289)=T$1</f>
        <v>0</v>
      </c>
      <c r="U289" s="33" t="b">
        <f>COUNTIF(Table1[Phone], $Q289)=U$1</f>
        <v>0</v>
      </c>
      <c r="V289" s="33" t="b">
        <f>COUNTIF(Table1[Phone], $Q289)=V$1</f>
        <v>0</v>
      </c>
      <c r="W289" s="33" t="b">
        <f>COUNTIF(Table1[Phone], $Q289)=W$1</f>
        <v>0</v>
      </c>
      <c r="X289" s="33" t="b">
        <f>COUNTIF(Table1[Phone], $Q289)=X$1</f>
        <v>0</v>
      </c>
      <c r="Y289" s="33" t="b">
        <f>COUNTIF(Table1[Phone], $Q289)=Y$1</f>
        <v>0</v>
      </c>
    </row>
    <row r="290" spans="2:25" x14ac:dyDescent="0.25">
      <c r="B290" s="33" t="e">
        <f t="array" ref="B290">INDEX(Table1[Restaurant Name], MATCH(0, COUNTIF($B$3:B289,Table1[Restaurant Name]), 0))</f>
        <v>#N/A</v>
      </c>
      <c r="C290" s="33" t="b">
        <f>COUNTIF(Table1[Restaurant Name], $B290)=C$1</f>
        <v>0</v>
      </c>
      <c r="D290" s="33" t="b">
        <f>COUNTIF(Table1[Restaurant Name], $B290)=D$1</f>
        <v>0</v>
      </c>
      <c r="E290" s="33" t="b">
        <f>COUNTIF(Table1[Restaurant Name], $B290)=E$1</f>
        <v>0</v>
      </c>
      <c r="F290" s="33" t="b">
        <f>COUNTIF(Table1[Restaurant Name], $B290)=F$1</f>
        <v>0</v>
      </c>
      <c r="G290" s="33" t="b">
        <f>COUNTIF(Table1[Restaurant Name], $B290)=G$1</f>
        <v>0</v>
      </c>
      <c r="H290" s="33" t="b">
        <f>COUNTIF(Table1[Restaurant Name], $B290)=H$1</f>
        <v>0</v>
      </c>
      <c r="I290" s="33" t="b">
        <f>COUNTIF(Table1[Restaurant Name], $B290)=I$1</f>
        <v>0</v>
      </c>
      <c r="J290" s="33" t="b">
        <f>COUNTIF(Table1[Restaurant Name], $B290)=J$1</f>
        <v>0</v>
      </c>
      <c r="Q290" s="33" t="e">
        <f t="array" ref="Q290">INDEX(Table1[Phone], MATCH(0, COUNTIF($Q$3:Q289,Table1[Phone]), 0))</f>
        <v>#N/A</v>
      </c>
      <c r="R290" s="33" t="b">
        <f>COUNTIF(Table1[Phone], $Q290)=R$1</f>
        <v>0</v>
      </c>
      <c r="S290" s="33" t="b">
        <f>COUNTIF(Table1[Phone], $Q290)=S$1</f>
        <v>0</v>
      </c>
      <c r="T290" s="33" t="b">
        <f>COUNTIF(Table1[Phone], $Q290)=T$1</f>
        <v>0</v>
      </c>
      <c r="U290" s="33" t="b">
        <f>COUNTIF(Table1[Phone], $Q290)=U$1</f>
        <v>0</v>
      </c>
      <c r="V290" s="33" t="b">
        <f>COUNTIF(Table1[Phone], $Q290)=V$1</f>
        <v>0</v>
      </c>
      <c r="W290" s="33" t="b">
        <f>COUNTIF(Table1[Phone], $Q290)=W$1</f>
        <v>0</v>
      </c>
      <c r="X290" s="33" t="b">
        <f>COUNTIF(Table1[Phone], $Q290)=X$1</f>
        <v>0</v>
      </c>
      <c r="Y290" s="33" t="b">
        <f>COUNTIF(Table1[Phone], $Q290)=Y$1</f>
        <v>0</v>
      </c>
    </row>
    <row r="291" spans="2:25" x14ac:dyDescent="0.25">
      <c r="B291" s="33" t="e">
        <f t="array" ref="B291">INDEX(Table1[Restaurant Name], MATCH(0, COUNTIF($B$3:B290,Table1[Restaurant Name]), 0))</f>
        <v>#N/A</v>
      </c>
      <c r="C291" s="33" t="b">
        <f>COUNTIF(Table1[Restaurant Name], $B291)=C$1</f>
        <v>0</v>
      </c>
      <c r="D291" s="33" t="b">
        <f>COUNTIF(Table1[Restaurant Name], $B291)=D$1</f>
        <v>0</v>
      </c>
      <c r="E291" s="33" t="b">
        <f>COUNTIF(Table1[Restaurant Name], $B291)=E$1</f>
        <v>0</v>
      </c>
      <c r="F291" s="33" t="b">
        <f>COUNTIF(Table1[Restaurant Name], $B291)=F$1</f>
        <v>0</v>
      </c>
      <c r="G291" s="33" t="b">
        <f>COUNTIF(Table1[Restaurant Name], $B291)=G$1</f>
        <v>0</v>
      </c>
      <c r="H291" s="33" t="b">
        <f>COUNTIF(Table1[Restaurant Name], $B291)=H$1</f>
        <v>0</v>
      </c>
      <c r="I291" s="33" t="b">
        <f>COUNTIF(Table1[Restaurant Name], $B291)=I$1</f>
        <v>0</v>
      </c>
      <c r="J291" s="33" t="b">
        <f>COUNTIF(Table1[Restaurant Name], $B291)=J$1</f>
        <v>0</v>
      </c>
      <c r="Q291" s="33" t="e">
        <f t="array" ref="Q291">INDEX(Table1[Phone], MATCH(0, COUNTIF($Q$3:Q290,Table1[Phone]), 0))</f>
        <v>#N/A</v>
      </c>
      <c r="R291" s="33" t="b">
        <f>COUNTIF(Table1[Phone], $Q291)=R$1</f>
        <v>0</v>
      </c>
      <c r="S291" s="33" t="b">
        <f>COUNTIF(Table1[Phone], $Q291)=S$1</f>
        <v>0</v>
      </c>
      <c r="T291" s="33" t="b">
        <f>COUNTIF(Table1[Phone], $Q291)=T$1</f>
        <v>0</v>
      </c>
      <c r="U291" s="33" t="b">
        <f>COUNTIF(Table1[Phone], $Q291)=U$1</f>
        <v>0</v>
      </c>
      <c r="V291" s="33" t="b">
        <f>COUNTIF(Table1[Phone], $Q291)=V$1</f>
        <v>0</v>
      </c>
      <c r="W291" s="33" t="b">
        <f>COUNTIF(Table1[Phone], $Q291)=W$1</f>
        <v>0</v>
      </c>
      <c r="X291" s="33" t="b">
        <f>COUNTIF(Table1[Phone], $Q291)=X$1</f>
        <v>0</v>
      </c>
      <c r="Y291" s="33" t="b">
        <f>COUNTIF(Table1[Phone], $Q291)=Y$1</f>
        <v>0</v>
      </c>
    </row>
    <row r="292" spans="2:25" x14ac:dyDescent="0.25">
      <c r="B292" s="33" t="e">
        <f t="array" ref="B292">INDEX(Table1[Restaurant Name], MATCH(0, COUNTIF($B$3:B291,Table1[Restaurant Name]), 0))</f>
        <v>#N/A</v>
      </c>
      <c r="C292" s="33" t="b">
        <f>COUNTIF(Table1[Restaurant Name], $B292)=C$1</f>
        <v>0</v>
      </c>
      <c r="D292" s="33" t="b">
        <f>COUNTIF(Table1[Restaurant Name], $B292)=D$1</f>
        <v>0</v>
      </c>
      <c r="E292" s="33" t="b">
        <f>COUNTIF(Table1[Restaurant Name], $B292)=E$1</f>
        <v>0</v>
      </c>
      <c r="F292" s="33" t="b">
        <f>COUNTIF(Table1[Restaurant Name], $B292)=F$1</f>
        <v>0</v>
      </c>
      <c r="G292" s="33" t="b">
        <f>COUNTIF(Table1[Restaurant Name], $B292)=G$1</f>
        <v>0</v>
      </c>
      <c r="H292" s="33" t="b">
        <f>COUNTIF(Table1[Restaurant Name], $B292)=H$1</f>
        <v>0</v>
      </c>
      <c r="I292" s="33" t="b">
        <f>COUNTIF(Table1[Restaurant Name], $B292)=I$1</f>
        <v>0</v>
      </c>
      <c r="J292" s="33" t="b">
        <f>COUNTIF(Table1[Restaurant Name], $B292)=J$1</f>
        <v>0</v>
      </c>
      <c r="Q292" s="33" t="e">
        <f t="array" ref="Q292">INDEX(Table1[Phone], MATCH(0, COUNTIF($Q$3:Q291,Table1[Phone]), 0))</f>
        <v>#N/A</v>
      </c>
      <c r="R292" s="33" t="b">
        <f>COUNTIF(Table1[Phone], $Q292)=R$1</f>
        <v>0</v>
      </c>
      <c r="S292" s="33" t="b">
        <f>COUNTIF(Table1[Phone], $Q292)=S$1</f>
        <v>0</v>
      </c>
      <c r="T292" s="33" t="b">
        <f>COUNTIF(Table1[Phone], $Q292)=T$1</f>
        <v>0</v>
      </c>
      <c r="U292" s="33" t="b">
        <f>COUNTIF(Table1[Phone], $Q292)=U$1</f>
        <v>0</v>
      </c>
      <c r="V292" s="33" t="b">
        <f>COUNTIF(Table1[Phone], $Q292)=V$1</f>
        <v>0</v>
      </c>
      <c r="W292" s="33" t="b">
        <f>COUNTIF(Table1[Phone], $Q292)=W$1</f>
        <v>0</v>
      </c>
      <c r="X292" s="33" t="b">
        <f>COUNTIF(Table1[Phone], $Q292)=X$1</f>
        <v>0</v>
      </c>
      <c r="Y292" s="33" t="b">
        <f>COUNTIF(Table1[Phone], $Q292)=Y$1</f>
        <v>0</v>
      </c>
    </row>
    <row r="293" spans="2:25" x14ac:dyDescent="0.25">
      <c r="B293" s="33" t="e">
        <f t="array" ref="B293">INDEX(Table1[Restaurant Name], MATCH(0, COUNTIF($B$3:B292,Table1[Restaurant Name]), 0))</f>
        <v>#N/A</v>
      </c>
      <c r="C293" s="33" t="b">
        <f>COUNTIF(Table1[Restaurant Name], $B293)=C$1</f>
        <v>0</v>
      </c>
      <c r="D293" s="33" t="b">
        <f>COUNTIF(Table1[Restaurant Name], $B293)=D$1</f>
        <v>0</v>
      </c>
      <c r="E293" s="33" t="b">
        <f>COUNTIF(Table1[Restaurant Name], $B293)=E$1</f>
        <v>0</v>
      </c>
      <c r="F293" s="33" t="b">
        <f>COUNTIF(Table1[Restaurant Name], $B293)=F$1</f>
        <v>0</v>
      </c>
      <c r="G293" s="33" t="b">
        <f>COUNTIF(Table1[Restaurant Name], $B293)=G$1</f>
        <v>0</v>
      </c>
      <c r="H293" s="33" t="b">
        <f>COUNTIF(Table1[Restaurant Name], $B293)=H$1</f>
        <v>0</v>
      </c>
      <c r="I293" s="33" t="b">
        <f>COUNTIF(Table1[Restaurant Name], $B293)=I$1</f>
        <v>0</v>
      </c>
      <c r="J293" s="33" t="b">
        <f>COUNTIF(Table1[Restaurant Name], $B293)=J$1</f>
        <v>0</v>
      </c>
      <c r="Q293" s="33" t="e">
        <f t="array" ref="Q293">INDEX(Table1[Phone], MATCH(0, COUNTIF($Q$3:Q292,Table1[Phone]), 0))</f>
        <v>#N/A</v>
      </c>
      <c r="R293" s="33" t="b">
        <f>COUNTIF(Table1[Phone], $Q293)=R$1</f>
        <v>0</v>
      </c>
      <c r="S293" s="33" t="b">
        <f>COUNTIF(Table1[Phone], $Q293)=S$1</f>
        <v>0</v>
      </c>
      <c r="T293" s="33" t="b">
        <f>COUNTIF(Table1[Phone], $Q293)=T$1</f>
        <v>0</v>
      </c>
      <c r="U293" s="33" t="b">
        <f>COUNTIF(Table1[Phone], $Q293)=U$1</f>
        <v>0</v>
      </c>
      <c r="V293" s="33" t="b">
        <f>COUNTIF(Table1[Phone], $Q293)=V$1</f>
        <v>0</v>
      </c>
      <c r="W293" s="33" t="b">
        <f>COUNTIF(Table1[Phone], $Q293)=W$1</f>
        <v>0</v>
      </c>
      <c r="X293" s="33" t="b">
        <f>COUNTIF(Table1[Phone], $Q293)=X$1</f>
        <v>0</v>
      </c>
      <c r="Y293" s="33" t="b">
        <f>COUNTIF(Table1[Phone], $Q293)=Y$1</f>
        <v>0</v>
      </c>
    </row>
    <row r="294" spans="2:25" x14ac:dyDescent="0.25">
      <c r="B294" s="33" t="e">
        <f t="array" ref="B294">INDEX(Table1[Restaurant Name], MATCH(0, COUNTIF($B$3:B293,Table1[Restaurant Name]), 0))</f>
        <v>#N/A</v>
      </c>
      <c r="C294" s="33" t="b">
        <f>COUNTIF(Table1[Restaurant Name], $B294)=C$1</f>
        <v>0</v>
      </c>
      <c r="D294" s="33" t="b">
        <f>COUNTIF(Table1[Restaurant Name], $B294)=D$1</f>
        <v>0</v>
      </c>
      <c r="E294" s="33" t="b">
        <f>COUNTIF(Table1[Restaurant Name], $B294)=E$1</f>
        <v>0</v>
      </c>
      <c r="F294" s="33" t="b">
        <f>COUNTIF(Table1[Restaurant Name], $B294)=F$1</f>
        <v>0</v>
      </c>
      <c r="G294" s="33" t="b">
        <f>COUNTIF(Table1[Restaurant Name], $B294)=G$1</f>
        <v>0</v>
      </c>
      <c r="H294" s="33" t="b">
        <f>COUNTIF(Table1[Restaurant Name], $B294)=H$1</f>
        <v>0</v>
      </c>
      <c r="I294" s="33" t="b">
        <f>COUNTIF(Table1[Restaurant Name], $B294)=I$1</f>
        <v>0</v>
      </c>
      <c r="J294" s="33" t="b">
        <f>COUNTIF(Table1[Restaurant Name], $B294)=J$1</f>
        <v>0</v>
      </c>
      <c r="Q294" s="33" t="e">
        <f t="array" ref="Q294">INDEX(Table1[Phone], MATCH(0, COUNTIF($Q$3:Q293,Table1[Phone]), 0))</f>
        <v>#N/A</v>
      </c>
      <c r="R294" s="33" t="b">
        <f>COUNTIF(Table1[Phone], $Q294)=R$1</f>
        <v>0</v>
      </c>
      <c r="S294" s="33" t="b">
        <f>COUNTIF(Table1[Phone], $Q294)=S$1</f>
        <v>0</v>
      </c>
      <c r="T294" s="33" t="b">
        <f>COUNTIF(Table1[Phone], $Q294)=T$1</f>
        <v>0</v>
      </c>
      <c r="U294" s="33" t="b">
        <f>COUNTIF(Table1[Phone], $Q294)=U$1</f>
        <v>0</v>
      </c>
      <c r="V294" s="33" t="b">
        <f>COUNTIF(Table1[Phone], $Q294)=V$1</f>
        <v>0</v>
      </c>
      <c r="W294" s="33" t="b">
        <f>COUNTIF(Table1[Phone], $Q294)=W$1</f>
        <v>0</v>
      </c>
      <c r="X294" s="33" t="b">
        <f>COUNTIF(Table1[Phone], $Q294)=X$1</f>
        <v>0</v>
      </c>
      <c r="Y294" s="33" t="b">
        <f>COUNTIF(Table1[Phone], $Q294)=Y$1</f>
        <v>0</v>
      </c>
    </row>
    <row r="295" spans="2:25" x14ac:dyDescent="0.25">
      <c r="B295" s="33" t="e">
        <f t="array" ref="B295">INDEX(Table1[Restaurant Name], MATCH(0, COUNTIF($B$3:B294,Table1[Restaurant Name]), 0))</f>
        <v>#N/A</v>
      </c>
      <c r="C295" s="33" t="b">
        <f>COUNTIF(Table1[Restaurant Name], $B295)=C$1</f>
        <v>0</v>
      </c>
      <c r="D295" s="33" t="b">
        <f>COUNTIF(Table1[Restaurant Name], $B295)=D$1</f>
        <v>0</v>
      </c>
      <c r="E295" s="33" t="b">
        <f>COUNTIF(Table1[Restaurant Name], $B295)=E$1</f>
        <v>0</v>
      </c>
      <c r="F295" s="33" t="b">
        <f>COUNTIF(Table1[Restaurant Name], $B295)=F$1</f>
        <v>0</v>
      </c>
      <c r="G295" s="33" t="b">
        <f>COUNTIF(Table1[Restaurant Name], $B295)=G$1</f>
        <v>0</v>
      </c>
      <c r="H295" s="33" t="b">
        <f>COUNTIF(Table1[Restaurant Name], $B295)=H$1</f>
        <v>0</v>
      </c>
      <c r="I295" s="33" t="b">
        <f>COUNTIF(Table1[Restaurant Name], $B295)=I$1</f>
        <v>0</v>
      </c>
      <c r="J295" s="33" t="b">
        <f>COUNTIF(Table1[Restaurant Name], $B295)=J$1</f>
        <v>0</v>
      </c>
      <c r="Q295" s="33" t="e">
        <f t="array" ref="Q295">INDEX(Table1[Phone], MATCH(0, COUNTIF($Q$3:Q294,Table1[Phone]), 0))</f>
        <v>#N/A</v>
      </c>
      <c r="R295" s="33" t="b">
        <f>COUNTIF(Table1[Phone], $Q295)=R$1</f>
        <v>0</v>
      </c>
      <c r="S295" s="33" t="b">
        <f>COUNTIF(Table1[Phone], $Q295)=S$1</f>
        <v>0</v>
      </c>
      <c r="T295" s="33" t="b">
        <f>COUNTIF(Table1[Phone], $Q295)=T$1</f>
        <v>0</v>
      </c>
      <c r="U295" s="33" t="b">
        <f>COUNTIF(Table1[Phone], $Q295)=U$1</f>
        <v>0</v>
      </c>
      <c r="V295" s="33" t="b">
        <f>COUNTIF(Table1[Phone], $Q295)=V$1</f>
        <v>0</v>
      </c>
      <c r="W295" s="33" t="b">
        <f>COUNTIF(Table1[Phone], $Q295)=W$1</f>
        <v>0</v>
      </c>
      <c r="X295" s="33" t="b">
        <f>COUNTIF(Table1[Phone], $Q295)=X$1</f>
        <v>0</v>
      </c>
      <c r="Y295" s="33" t="b">
        <f>COUNTIF(Table1[Phone], $Q295)=Y$1</f>
        <v>0</v>
      </c>
    </row>
    <row r="296" spans="2:25" x14ac:dyDescent="0.25">
      <c r="B296" s="33" t="e">
        <f t="array" ref="B296">INDEX(Table1[Restaurant Name], MATCH(0, COUNTIF($B$3:B295,Table1[Restaurant Name]), 0))</f>
        <v>#N/A</v>
      </c>
      <c r="C296" s="33" t="b">
        <f>COUNTIF(Table1[Restaurant Name], $B296)=C$1</f>
        <v>0</v>
      </c>
      <c r="D296" s="33" t="b">
        <f>COUNTIF(Table1[Restaurant Name], $B296)=D$1</f>
        <v>0</v>
      </c>
      <c r="E296" s="33" t="b">
        <f>COUNTIF(Table1[Restaurant Name], $B296)=E$1</f>
        <v>0</v>
      </c>
      <c r="F296" s="33" t="b">
        <f>COUNTIF(Table1[Restaurant Name], $B296)=F$1</f>
        <v>0</v>
      </c>
      <c r="G296" s="33" t="b">
        <f>COUNTIF(Table1[Restaurant Name], $B296)=G$1</f>
        <v>0</v>
      </c>
      <c r="H296" s="33" t="b">
        <f>COUNTIF(Table1[Restaurant Name], $B296)=H$1</f>
        <v>0</v>
      </c>
      <c r="I296" s="33" t="b">
        <f>COUNTIF(Table1[Restaurant Name], $B296)=I$1</f>
        <v>0</v>
      </c>
      <c r="J296" s="33" t="b">
        <f>COUNTIF(Table1[Restaurant Name], $B296)=J$1</f>
        <v>0</v>
      </c>
      <c r="Q296" s="33" t="e">
        <f t="array" ref="Q296">INDEX(Table1[Phone], MATCH(0, COUNTIF($Q$3:Q295,Table1[Phone]), 0))</f>
        <v>#N/A</v>
      </c>
      <c r="R296" s="33" t="b">
        <f>COUNTIF(Table1[Phone], $Q296)=R$1</f>
        <v>0</v>
      </c>
      <c r="S296" s="33" t="b">
        <f>COUNTIF(Table1[Phone], $Q296)=S$1</f>
        <v>0</v>
      </c>
      <c r="T296" s="33" t="b">
        <f>COUNTIF(Table1[Phone], $Q296)=T$1</f>
        <v>0</v>
      </c>
      <c r="U296" s="33" t="b">
        <f>COUNTIF(Table1[Phone], $Q296)=U$1</f>
        <v>0</v>
      </c>
      <c r="V296" s="33" t="b">
        <f>COUNTIF(Table1[Phone], $Q296)=V$1</f>
        <v>0</v>
      </c>
      <c r="W296" s="33" t="b">
        <f>COUNTIF(Table1[Phone], $Q296)=W$1</f>
        <v>0</v>
      </c>
      <c r="X296" s="33" t="b">
        <f>COUNTIF(Table1[Phone], $Q296)=X$1</f>
        <v>0</v>
      </c>
      <c r="Y296" s="33" t="b">
        <f>COUNTIF(Table1[Phone], $Q296)=Y$1</f>
        <v>0</v>
      </c>
    </row>
    <row r="297" spans="2:25" x14ac:dyDescent="0.25">
      <c r="B297" s="33" t="e">
        <f t="array" ref="B297">INDEX(Table1[Restaurant Name], MATCH(0, COUNTIF($B$3:B296,Table1[Restaurant Name]), 0))</f>
        <v>#N/A</v>
      </c>
      <c r="C297" s="33" t="b">
        <f>COUNTIF(Table1[Restaurant Name], $B297)=C$1</f>
        <v>0</v>
      </c>
      <c r="D297" s="33" t="b">
        <f>COUNTIF(Table1[Restaurant Name], $B297)=D$1</f>
        <v>0</v>
      </c>
      <c r="E297" s="33" t="b">
        <f>COUNTIF(Table1[Restaurant Name], $B297)=E$1</f>
        <v>0</v>
      </c>
      <c r="F297" s="33" t="b">
        <f>COUNTIF(Table1[Restaurant Name], $B297)=F$1</f>
        <v>0</v>
      </c>
      <c r="G297" s="33" t="b">
        <f>COUNTIF(Table1[Restaurant Name], $B297)=G$1</f>
        <v>0</v>
      </c>
      <c r="H297" s="33" t="b">
        <f>COUNTIF(Table1[Restaurant Name], $B297)=H$1</f>
        <v>0</v>
      </c>
      <c r="I297" s="33" t="b">
        <f>COUNTIF(Table1[Restaurant Name], $B297)=I$1</f>
        <v>0</v>
      </c>
      <c r="J297" s="33" t="b">
        <f>COUNTIF(Table1[Restaurant Name], $B297)=J$1</f>
        <v>0</v>
      </c>
      <c r="Q297" s="33" t="e">
        <f t="array" ref="Q297">INDEX(Table1[Phone], MATCH(0, COUNTIF($Q$3:Q296,Table1[Phone]), 0))</f>
        <v>#N/A</v>
      </c>
      <c r="R297" s="33" t="b">
        <f>COUNTIF(Table1[Phone], $Q297)=R$1</f>
        <v>0</v>
      </c>
      <c r="S297" s="33" t="b">
        <f>COUNTIF(Table1[Phone], $Q297)=S$1</f>
        <v>0</v>
      </c>
      <c r="T297" s="33" t="b">
        <f>COUNTIF(Table1[Phone], $Q297)=T$1</f>
        <v>0</v>
      </c>
      <c r="U297" s="33" t="b">
        <f>COUNTIF(Table1[Phone], $Q297)=U$1</f>
        <v>0</v>
      </c>
      <c r="V297" s="33" t="b">
        <f>COUNTIF(Table1[Phone], $Q297)=V$1</f>
        <v>0</v>
      </c>
      <c r="W297" s="33" t="b">
        <f>COUNTIF(Table1[Phone], $Q297)=W$1</f>
        <v>0</v>
      </c>
      <c r="X297" s="33" t="b">
        <f>COUNTIF(Table1[Phone], $Q297)=X$1</f>
        <v>0</v>
      </c>
      <c r="Y297" s="33" t="b">
        <f>COUNTIF(Table1[Phone], $Q297)=Y$1</f>
        <v>0</v>
      </c>
    </row>
    <row r="298" spans="2:25" x14ac:dyDescent="0.25">
      <c r="B298" s="33" t="e">
        <f t="array" ref="B298">INDEX(Table1[Restaurant Name], MATCH(0, COUNTIF($B$3:B297,Table1[Restaurant Name]), 0))</f>
        <v>#N/A</v>
      </c>
      <c r="C298" s="33" t="b">
        <f>COUNTIF(Table1[Restaurant Name], $B298)=C$1</f>
        <v>0</v>
      </c>
      <c r="D298" s="33" t="b">
        <f>COUNTIF(Table1[Restaurant Name], $B298)=D$1</f>
        <v>0</v>
      </c>
      <c r="E298" s="33" t="b">
        <f>COUNTIF(Table1[Restaurant Name], $B298)=E$1</f>
        <v>0</v>
      </c>
      <c r="F298" s="33" t="b">
        <f>COUNTIF(Table1[Restaurant Name], $B298)=F$1</f>
        <v>0</v>
      </c>
      <c r="G298" s="33" t="b">
        <f>COUNTIF(Table1[Restaurant Name], $B298)=G$1</f>
        <v>0</v>
      </c>
      <c r="H298" s="33" t="b">
        <f>COUNTIF(Table1[Restaurant Name], $B298)=H$1</f>
        <v>0</v>
      </c>
      <c r="I298" s="33" t="b">
        <f>COUNTIF(Table1[Restaurant Name], $B298)=I$1</f>
        <v>0</v>
      </c>
      <c r="J298" s="33" t="b">
        <f>COUNTIF(Table1[Restaurant Name], $B298)=J$1</f>
        <v>0</v>
      </c>
      <c r="Q298" s="33" t="e">
        <f t="array" ref="Q298">INDEX(Table1[Phone], MATCH(0, COUNTIF($Q$3:Q297,Table1[Phone]), 0))</f>
        <v>#N/A</v>
      </c>
      <c r="R298" s="33" t="b">
        <f>COUNTIF(Table1[Phone], $Q298)=R$1</f>
        <v>0</v>
      </c>
      <c r="S298" s="33" t="b">
        <f>COUNTIF(Table1[Phone], $Q298)=S$1</f>
        <v>0</v>
      </c>
      <c r="T298" s="33" t="b">
        <f>COUNTIF(Table1[Phone], $Q298)=T$1</f>
        <v>0</v>
      </c>
      <c r="U298" s="33" t="b">
        <f>COUNTIF(Table1[Phone], $Q298)=U$1</f>
        <v>0</v>
      </c>
      <c r="V298" s="33" t="b">
        <f>COUNTIF(Table1[Phone], $Q298)=V$1</f>
        <v>0</v>
      </c>
      <c r="W298" s="33" t="b">
        <f>COUNTIF(Table1[Phone], $Q298)=W$1</f>
        <v>0</v>
      </c>
      <c r="X298" s="33" t="b">
        <f>COUNTIF(Table1[Phone], $Q298)=X$1</f>
        <v>0</v>
      </c>
      <c r="Y298" s="33" t="b">
        <f>COUNTIF(Table1[Phone], $Q298)=Y$1</f>
        <v>0</v>
      </c>
    </row>
    <row r="299" spans="2:25" x14ac:dyDescent="0.25">
      <c r="B299" s="33" t="e">
        <f t="array" ref="B299">INDEX(Table1[Restaurant Name], MATCH(0, COUNTIF($B$3:B298,Table1[Restaurant Name]), 0))</f>
        <v>#N/A</v>
      </c>
      <c r="C299" s="33" t="b">
        <f>COUNTIF(Table1[Restaurant Name], $B299)=C$1</f>
        <v>0</v>
      </c>
      <c r="D299" s="33" t="b">
        <f>COUNTIF(Table1[Restaurant Name], $B299)=D$1</f>
        <v>0</v>
      </c>
      <c r="E299" s="33" t="b">
        <f>COUNTIF(Table1[Restaurant Name], $B299)=E$1</f>
        <v>0</v>
      </c>
      <c r="F299" s="33" t="b">
        <f>COUNTIF(Table1[Restaurant Name], $B299)=F$1</f>
        <v>0</v>
      </c>
      <c r="G299" s="33" t="b">
        <f>COUNTIF(Table1[Restaurant Name], $B299)=G$1</f>
        <v>0</v>
      </c>
      <c r="H299" s="33" t="b">
        <f>COUNTIF(Table1[Restaurant Name], $B299)=H$1</f>
        <v>0</v>
      </c>
      <c r="I299" s="33" t="b">
        <f>COUNTIF(Table1[Restaurant Name], $B299)=I$1</f>
        <v>0</v>
      </c>
      <c r="J299" s="33" t="b">
        <f>COUNTIF(Table1[Restaurant Name], $B299)=J$1</f>
        <v>0</v>
      </c>
      <c r="Q299" s="33" t="e">
        <f t="array" ref="Q299">INDEX(Table1[Phone], MATCH(0, COUNTIF($Q$3:Q298,Table1[Phone]), 0))</f>
        <v>#N/A</v>
      </c>
      <c r="R299" s="33" t="b">
        <f>COUNTIF(Table1[Phone], $Q299)=R$1</f>
        <v>0</v>
      </c>
      <c r="S299" s="33" t="b">
        <f>COUNTIF(Table1[Phone], $Q299)=S$1</f>
        <v>0</v>
      </c>
      <c r="T299" s="33" t="b">
        <f>COUNTIF(Table1[Phone], $Q299)=T$1</f>
        <v>0</v>
      </c>
      <c r="U299" s="33" t="b">
        <f>COUNTIF(Table1[Phone], $Q299)=U$1</f>
        <v>0</v>
      </c>
      <c r="V299" s="33" t="b">
        <f>COUNTIF(Table1[Phone], $Q299)=V$1</f>
        <v>0</v>
      </c>
      <c r="W299" s="33" t="b">
        <f>COUNTIF(Table1[Phone], $Q299)=W$1</f>
        <v>0</v>
      </c>
      <c r="X299" s="33" t="b">
        <f>COUNTIF(Table1[Phone], $Q299)=X$1</f>
        <v>0</v>
      </c>
      <c r="Y299" s="33" t="b">
        <f>COUNTIF(Table1[Phone], $Q299)=Y$1</f>
        <v>0</v>
      </c>
    </row>
    <row r="300" spans="2:25" x14ac:dyDescent="0.25">
      <c r="B300" s="33" t="e">
        <f t="array" ref="B300">INDEX(Table1[Restaurant Name], MATCH(0, COUNTIF($B$3:B299,Table1[Restaurant Name]), 0))</f>
        <v>#N/A</v>
      </c>
      <c r="C300" s="33" t="b">
        <f>COUNTIF(Table1[Restaurant Name], $B300)=C$1</f>
        <v>0</v>
      </c>
      <c r="D300" s="33" t="b">
        <f>COUNTIF(Table1[Restaurant Name], $B300)=D$1</f>
        <v>0</v>
      </c>
      <c r="E300" s="33" t="b">
        <f>COUNTIF(Table1[Restaurant Name], $B300)=E$1</f>
        <v>0</v>
      </c>
      <c r="F300" s="33" t="b">
        <f>COUNTIF(Table1[Restaurant Name], $B300)=F$1</f>
        <v>0</v>
      </c>
      <c r="G300" s="33" t="b">
        <f>COUNTIF(Table1[Restaurant Name], $B300)=G$1</f>
        <v>0</v>
      </c>
      <c r="H300" s="33" t="b">
        <f>COUNTIF(Table1[Restaurant Name], $B300)=H$1</f>
        <v>0</v>
      </c>
      <c r="I300" s="33" t="b">
        <f>COUNTIF(Table1[Restaurant Name], $B300)=I$1</f>
        <v>0</v>
      </c>
      <c r="J300" s="33" t="b">
        <f>COUNTIF(Table1[Restaurant Name], $B300)=J$1</f>
        <v>0</v>
      </c>
      <c r="Q300" s="33" t="e">
        <f t="array" ref="Q300">INDEX(Table1[Phone], MATCH(0, COUNTIF($Q$3:Q299,Table1[Phone]), 0))</f>
        <v>#N/A</v>
      </c>
      <c r="R300" s="33" t="b">
        <f>COUNTIF(Table1[Phone], $Q300)=R$1</f>
        <v>0</v>
      </c>
      <c r="S300" s="33" t="b">
        <f>COUNTIF(Table1[Phone], $Q300)=S$1</f>
        <v>0</v>
      </c>
      <c r="T300" s="33" t="b">
        <f>COUNTIF(Table1[Phone], $Q300)=T$1</f>
        <v>0</v>
      </c>
      <c r="U300" s="33" t="b">
        <f>COUNTIF(Table1[Phone], $Q300)=U$1</f>
        <v>0</v>
      </c>
      <c r="V300" s="33" t="b">
        <f>COUNTIF(Table1[Phone], $Q300)=V$1</f>
        <v>0</v>
      </c>
      <c r="W300" s="33" t="b">
        <f>COUNTIF(Table1[Phone], $Q300)=W$1</f>
        <v>0</v>
      </c>
      <c r="X300" s="33" t="b">
        <f>COUNTIF(Table1[Phone], $Q300)=X$1</f>
        <v>0</v>
      </c>
      <c r="Y300" s="33" t="b">
        <f>COUNTIF(Table1[Phone], $Q300)=Y$1</f>
        <v>0</v>
      </c>
    </row>
    <row r="301" spans="2:25" x14ac:dyDescent="0.25">
      <c r="B301" s="33" t="e">
        <f t="array" ref="B301">INDEX(Table1[Restaurant Name], MATCH(0, COUNTIF($B$3:B300,Table1[Restaurant Name]), 0))</f>
        <v>#N/A</v>
      </c>
      <c r="C301" s="33" t="b">
        <f>COUNTIF(Table1[Restaurant Name], $B301)=C$1</f>
        <v>0</v>
      </c>
      <c r="D301" s="33" t="b">
        <f>COUNTIF(Table1[Restaurant Name], $B301)=D$1</f>
        <v>0</v>
      </c>
      <c r="E301" s="33" t="b">
        <f>COUNTIF(Table1[Restaurant Name], $B301)=E$1</f>
        <v>0</v>
      </c>
      <c r="F301" s="33" t="b">
        <f>COUNTIF(Table1[Restaurant Name], $B301)=F$1</f>
        <v>0</v>
      </c>
      <c r="G301" s="33" t="b">
        <f>COUNTIF(Table1[Restaurant Name], $B301)=G$1</f>
        <v>0</v>
      </c>
      <c r="H301" s="33" t="b">
        <f>COUNTIF(Table1[Restaurant Name], $B301)=H$1</f>
        <v>0</v>
      </c>
      <c r="I301" s="33" t="b">
        <f>COUNTIF(Table1[Restaurant Name], $B301)=I$1</f>
        <v>0</v>
      </c>
      <c r="J301" s="33" t="b">
        <f>COUNTIF(Table1[Restaurant Name], $B301)=J$1</f>
        <v>0</v>
      </c>
      <c r="Q301" s="33" t="e">
        <f t="array" ref="Q301">INDEX(Table1[Phone], MATCH(0, COUNTIF($Q$3:Q300,Table1[Phone]), 0))</f>
        <v>#N/A</v>
      </c>
      <c r="R301" s="33" t="b">
        <f>COUNTIF(Table1[Phone], $Q301)=R$1</f>
        <v>0</v>
      </c>
      <c r="S301" s="33" t="b">
        <f>COUNTIF(Table1[Phone], $Q301)=S$1</f>
        <v>0</v>
      </c>
      <c r="T301" s="33" t="b">
        <f>COUNTIF(Table1[Phone], $Q301)=T$1</f>
        <v>0</v>
      </c>
      <c r="U301" s="33" t="b">
        <f>COUNTIF(Table1[Phone], $Q301)=U$1</f>
        <v>0</v>
      </c>
      <c r="V301" s="33" t="b">
        <f>COUNTIF(Table1[Phone], $Q301)=V$1</f>
        <v>0</v>
      </c>
      <c r="W301" s="33" t="b">
        <f>COUNTIF(Table1[Phone], $Q301)=W$1</f>
        <v>0</v>
      </c>
      <c r="X301" s="33" t="b">
        <f>COUNTIF(Table1[Phone], $Q301)=X$1</f>
        <v>0</v>
      </c>
      <c r="Y301" s="33" t="b">
        <f>COUNTIF(Table1[Phone], $Q301)=Y$1</f>
        <v>0</v>
      </c>
    </row>
    <row r="302" spans="2:25" x14ac:dyDescent="0.25">
      <c r="B302" s="33" t="e">
        <f t="array" ref="B302">INDEX(Table1[Restaurant Name], MATCH(0, COUNTIF($B$3:B301,Table1[Restaurant Name]), 0))</f>
        <v>#N/A</v>
      </c>
      <c r="C302" s="33" t="b">
        <f>COUNTIF(Table1[Restaurant Name], $B302)=C$1</f>
        <v>0</v>
      </c>
      <c r="D302" s="33" t="b">
        <f>COUNTIF(Table1[Restaurant Name], $B302)=D$1</f>
        <v>0</v>
      </c>
      <c r="E302" s="33" t="b">
        <f>COUNTIF(Table1[Restaurant Name], $B302)=E$1</f>
        <v>0</v>
      </c>
      <c r="F302" s="33" t="b">
        <f>COUNTIF(Table1[Restaurant Name], $B302)=F$1</f>
        <v>0</v>
      </c>
      <c r="G302" s="33" t="b">
        <f>COUNTIF(Table1[Restaurant Name], $B302)=G$1</f>
        <v>0</v>
      </c>
      <c r="H302" s="33" t="b">
        <f>COUNTIF(Table1[Restaurant Name], $B302)=H$1</f>
        <v>0</v>
      </c>
      <c r="I302" s="33" t="b">
        <f>COUNTIF(Table1[Restaurant Name], $B302)=I$1</f>
        <v>0</v>
      </c>
      <c r="J302" s="33" t="b">
        <f>COUNTIF(Table1[Restaurant Name], $B302)=J$1</f>
        <v>0</v>
      </c>
      <c r="Q302" s="33" t="e">
        <f t="array" ref="Q302">INDEX(Table1[Phone], MATCH(0, COUNTIF($Q$3:Q301,Table1[Phone]), 0))</f>
        <v>#N/A</v>
      </c>
      <c r="R302" s="33" t="b">
        <f>COUNTIF(Table1[Phone], $Q302)=R$1</f>
        <v>0</v>
      </c>
      <c r="S302" s="33" t="b">
        <f>COUNTIF(Table1[Phone], $Q302)=S$1</f>
        <v>0</v>
      </c>
      <c r="T302" s="33" t="b">
        <f>COUNTIF(Table1[Phone], $Q302)=T$1</f>
        <v>0</v>
      </c>
      <c r="U302" s="33" t="b">
        <f>COUNTIF(Table1[Phone], $Q302)=U$1</f>
        <v>0</v>
      </c>
      <c r="V302" s="33" t="b">
        <f>COUNTIF(Table1[Phone], $Q302)=V$1</f>
        <v>0</v>
      </c>
      <c r="W302" s="33" t="b">
        <f>COUNTIF(Table1[Phone], $Q302)=W$1</f>
        <v>0</v>
      </c>
      <c r="X302" s="33" t="b">
        <f>COUNTIF(Table1[Phone], $Q302)=X$1</f>
        <v>0</v>
      </c>
      <c r="Y302" s="33" t="b">
        <f>COUNTIF(Table1[Phone], $Q302)=Y$1</f>
        <v>0</v>
      </c>
    </row>
    <row r="303" spans="2:25" x14ac:dyDescent="0.25">
      <c r="B303" s="33" t="e">
        <f t="array" ref="B303">INDEX(Table1[Restaurant Name], MATCH(0, COUNTIF($B$3:B302,Table1[Restaurant Name]), 0))</f>
        <v>#N/A</v>
      </c>
      <c r="C303" s="33" t="b">
        <f>COUNTIF(Table1[Restaurant Name], $B303)=C$1</f>
        <v>0</v>
      </c>
      <c r="D303" s="33" t="b">
        <f>COUNTIF(Table1[Restaurant Name], $B303)=D$1</f>
        <v>0</v>
      </c>
      <c r="E303" s="33" t="b">
        <f>COUNTIF(Table1[Restaurant Name], $B303)=E$1</f>
        <v>0</v>
      </c>
      <c r="F303" s="33" t="b">
        <f>COUNTIF(Table1[Restaurant Name], $B303)=F$1</f>
        <v>0</v>
      </c>
      <c r="G303" s="33" t="b">
        <f>COUNTIF(Table1[Restaurant Name], $B303)=G$1</f>
        <v>0</v>
      </c>
      <c r="H303" s="33" t="b">
        <f>COUNTIF(Table1[Restaurant Name], $B303)=H$1</f>
        <v>0</v>
      </c>
      <c r="I303" s="33" t="b">
        <f>COUNTIF(Table1[Restaurant Name], $B303)=I$1</f>
        <v>0</v>
      </c>
      <c r="J303" s="33" t="b">
        <f>COUNTIF(Table1[Restaurant Name], $B303)=J$1</f>
        <v>0</v>
      </c>
      <c r="Q303" s="33" t="e">
        <f t="array" ref="Q303">INDEX(Table1[Phone], MATCH(0, COUNTIF($Q$3:Q302,Table1[Phone]), 0))</f>
        <v>#N/A</v>
      </c>
      <c r="R303" s="33" t="b">
        <f>COUNTIF(Table1[Phone], $Q303)=R$1</f>
        <v>0</v>
      </c>
      <c r="S303" s="33" t="b">
        <f>COUNTIF(Table1[Phone], $Q303)=S$1</f>
        <v>0</v>
      </c>
      <c r="T303" s="33" t="b">
        <f>COUNTIF(Table1[Phone], $Q303)=T$1</f>
        <v>0</v>
      </c>
      <c r="U303" s="33" t="b">
        <f>COUNTIF(Table1[Phone], $Q303)=U$1</f>
        <v>0</v>
      </c>
      <c r="V303" s="33" t="b">
        <f>COUNTIF(Table1[Phone], $Q303)=V$1</f>
        <v>0</v>
      </c>
      <c r="W303" s="33" t="b">
        <f>COUNTIF(Table1[Phone], $Q303)=W$1</f>
        <v>0</v>
      </c>
      <c r="X303" s="33" t="b">
        <f>COUNTIF(Table1[Phone], $Q303)=X$1</f>
        <v>0</v>
      </c>
      <c r="Y303" s="33" t="b">
        <f>COUNTIF(Table1[Phone], $Q303)=Y$1</f>
        <v>0</v>
      </c>
    </row>
    <row r="304" spans="2:25" x14ac:dyDescent="0.25">
      <c r="B304" s="33" t="e">
        <f t="array" ref="B304">INDEX(Table1[Restaurant Name], MATCH(0, COUNTIF($B$3:B303,Table1[Restaurant Name]), 0))</f>
        <v>#N/A</v>
      </c>
      <c r="C304" s="33" t="b">
        <f>COUNTIF(Table1[Restaurant Name], $B304)=C$1</f>
        <v>0</v>
      </c>
      <c r="D304" s="33" t="b">
        <f>COUNTIF(Table1[Restaurant Name], $B304)=D$1</f>
        <v>0</v>
      </c>
      <c r="E304" s="33" t="b">
        <f>COUNTIF(Table1[Restaurant Name], $B304)=E$1</f>
        <v>0</v>
      </c>
      <c r="F304" s="33" t="b">
        <f>COUNTIF(Table1[Restaurant Name], $B304)=F$1</f>
        <v>0</v>
      </c>
      <c r="G304" s="33" t="b">
        <f>COUNTIF(Table1[Restaurant Name], $B304)=G$1</f>
        <v>0</v>
      </c>
      <c r="H304" s="33" t="b">
        <f>COUNTIF(Table1[Restaurant Name], $B304)=H$1</f>
        <v>0</v>
      </c>
      <c r="I304" s="33" t="b">
        <f>COUNTIF(Table1[Restaurant Name], $B304)=I$1</f>
        <v>0</v>
      </c>
      <c r="J304" s="33" t="b">
        <f>COUNTIF(Table1[Restaurant Name], $B304)=J$1</f>
        <v>0</v>
      </c>
      <c r="Q304" s="33" t="e">
        <f t="array" ref="Q304">INDEX(Table1[Phone], MATCH(0, COUNTIF($Q$3:Q303,Table1[Phone]), 0))</f>
        <v>#N/A</v>
      </c>
      <c r="R304" s="33" t="b">
        <f>COUNTIF(Table1[Phone], $Q304)=R$1</f>
        <v>0</v>
      </c>
      <c r="S304" s="33" t="b">
        <f>COUNTIF(Table1[Phone], $Q304)=S$1</f>
        <v>0</v>
      </c>
      <c r="T304" s="33" t="b">
        <f>COUNTIF(Table1[Phone], $Q304)=T$1</f>
        <v>0</v>
      </c>
      <c r="U304" s="33" t="b">
        <f>COUNTIF(Table1[Phone], $Q304)=U$1</f>
        <v>0</v>
      </c>
      <c r="V304" s="33" t="b">
        <f>COUNTIF(Table1[Phone], $Q304)=V$1</f>
        <v>0</v>
      </c>
      <c r="W304" s="33" t="b">
        <f>COUNTIF(Table1[Phone], $Q304)=W$1</f>
        <v>0</v>
      </c>
      <c r="X304" s="33" t="b">
        <f>COUNTIF(Table1[Phone], $Q304)=X$1</f>
        <v>0</v>
      </c>
      <c r="Y304" s="33" t="b">
        <f>COUNTIF(Table1[Phone], $Q304)=Y$1</f>
        <v>0</v>
      </c>
    </row>
    <row r="305" spans="2:25" x14ac:dyDescent="0.25">
      <c r="B305" s="33" t="e">
        <f t="array" ref="B305">INDEX(Table1[Restaurant Name], MATCH(0, COUNTIF($B$3:B304,Table1[Restaurant Name]), 0))</f>
        <v>#N/A</v>
      </c>
      <c r="C305" s="33" t="b">
        <f>COUNTIF(Table1[Restaurant Name], $B305)=C$1</f>
        <v>0</v>
      </c>
      <c r="D305" s="33" t="b">
        <f>COUNTIF(Table1[Restaurant Name], $B305)=D$1</f>
        <v>0</v>
      </c>
      <c r="E305" s="33" t="b">
        <f>COUNTIF(Table1[Restaurant Name], $B305)=E$1</f>
        <v>0</v>
      </c>
      <c r="F305" s="33" t="b">
        <f>COUNTIF(Table1[Restaurant Name], $B305)=F$1</f>
        <v>0</v>
      </c>
      <c r="G305" s="33" t="b">
        <f>COUNTIF(Table1[Restaurant Name], $B305)=G$1</f>
        <v>0</v>
      </c>
      <c r="H305" s="33" t="b">
        <f>COUNTIF(Table1[Restaurant Name], $B305)=H$1</f>
        <v>0</v>
      </c>
      <c r="I305" s="33" t="b">
        <f>COUNTIF(Table1[Restaurant Name], $B305)=I$1</f>
        <v>0</v>
      </c>
      <c r="J305" s="33" t="b">
        <f>COUNTIF(Table1[Restaurant Name], $B305)=J$1</f>
        <v>0</v>
      </c>
      <c r="Q305" s="33" t="e">
        <f t="array" ref="Q305">INDEX(Table1[Phone], MATCH(0, COUNTIF($Q$3:Q304,Table1[Phone]), 0))</f>
        <v>#N/A</v>
      </c>
      <c r="R305" s="33" t="b">
        <f>COUNTIF(Table1[Phone], $Q305)=R$1</f>
        <v>0</v>
      </c>
      <c r="S305" s="33" t="b">
        <f>COUNTIF(Table1[Phone], $Q305)=S$1</f>
        <v>0</v>
      </c>
      <c r="T305" s="33" t="b">
        <f>COUNTIF(Table1[Phone], $Q305)=T$1</f>
        <v>0</v>
      </c>
      <c r="U305" s="33" t="b">
        <f>COUNTIF(Table1[Phone], $Q305)=U$1</f>
        <v>0</v>
      </c>
      <c r="V305" s="33" t="b">
        <f>COUNTIF(Table1[Phone], $Q305)=V$1</f>
        <v>0</v>
      </c>
      <c r="W305" s="33" t="b">
        <f>COUNTIF(Table1[Phone], $Q305)=W$1</f>
        <v>0</v>
      </c>
      <c r="X305" s="33" t="b">
        <f>COUNTIF(Table1[Phone], $Q305)=X$1</f>
        <v>0</v>
      </c>
      <c r="Y305" s="33" t="b">
        <f>COUNTIF(Table1[Phone], $Q305)=Y$1</f>
        <v>0</v>
      </c>
    </row>
    <row r="306" spans="2:25" x14ac:dyDescent="0.25">
      <c r="B306" s="33" t="e">
        <f t="array" ref="B306">INDEX(Table1[Restaurant Name], MATCH(0, COUNTIF($B$3:B305,Table1[Restaurant Name]), 0))</f>
        <v>#N/A</v>
      </c>
      <c r="C306" s="33" t="b">
        <f>COUNTIF(Table1[Restaurant Name], $B306)=C$1</f>
        <v>0</v>
      </c>
      <c r="D306" s="33" t="b">
        <f>COUNTIF(Table1[Restaurant Name], $B306)=D$1</f>
        <v>0</v>
      </c>
      <c r="E306" s="33" t="b">
        <f>COUNTIF(Table1[Restaurant Name], $B306)=E$1</f>
        <v>0</v>
      </c>
      <c r="F306" s="33" t="b">
        <f>COUNTIF(Table1[Restaurant Name], $B306)=F$1</f>
        <v>0</v>
      </c>
      <c r="G306" s="33" t="b">
        <f>COUNTIF(Table1[Restaurant Name], $B306)=G$1</f>
        <v>0</v>
      </c>
      <c r="H306" s="33" t="b">
        <f>COUNTIF(Table1[Restaurant Name], $B306)=H$1</f>
        <v>0</v>
      </c>
      <c r="I306" s="33" t="b">
        <f>COUNTIF(Table1[Restaurant Name], $B306)=I$1</f>
        <v>0</v>
      </c>
      <c r="J306" s="33" t="b">
        <f>COUNTIF(Table1[Restaurant Name], $B306)=J$1</f>
        <v>0</v>
      </c>
      <c r="Q306" s="33" t="e">
        <f t="array" ref="Q306">INDEX(Table1[Phone], MATCH(0, COUNTIF($Q$3:Q305,Table1[Phone]), 0))</f>
        <v>#N/A</v>
      </c>
      <c r="R306" s="33" t="b">
        <f>COUNTIF(Table1[Phone], $Q306)=R$1</f>
        <v>0</v>
      </c>
      <c r="S306" s="33" t="b">
        <f>COUNTIF(Table1[Phone], $Q306)=S$1</f>
        <v>0</v>
      </c>
      <c r="T306" s="33" t="b">
        <f>COUNTIF(Table1[Phone], $Q306)=T$1</f>
        <v>0</v>
      </c>
      <c r="U306" s="33" t="b">
        <f>COUNTIF(Table1[Phone], $Q306)=U$1</f>
        <v>0</v>
      </c>
      <c r="V306" s="33" t="b">
        <f>COUNTIF(Table1[Phone], $Q306)=V$1</f>
        <v>0</v>
      </c>
      <c r="W306" s="33" t="b">
        <f>COUNTIF(Table1[Phone], $Q306)=W$1</f>
        <v>0</v>
      </c>
      <c r="X306" s="33" t="b">
        <f>COUNTIF(Table1[Phone], $Q306)=X$1</f>
        <v>0</v>
      </c>
      <c r="Y306" s="33" t="b">
        <f>COUNTIF(Table1[Phone], $Q306)=Y$1</f>
        <v>0</v>
      </c>
    </row>
    <row r="307" spans="2:25" x14ac:dyDescent="0.25">
      <c r="B307" s="33" t="e">
        <f t="array" ref="B307">INDEX(Table1[Restaurant Name], MATCH(0, COUNTIF($B$3:B306,Table1[Restaurant Name]), 0))</f>
        <v>#N/A</v>
      </c>
      <c r="C307" s="33" t="b">
        <f>COUNTIF(Table1[Restaurant Name], $B307)=C$1</f>
        <v>0</v>
      </c>
      <c r="D307" s="33" t="b">
        <f>COUNTIF(Table1[Restaurant Name], $B307)=D$1</f>
        <v>0</v>
      </c>
      <c r="E307" s="33" t="b">
        <f>COUNTIF(Table1[Restaurant Name], $B307)=E$1</f>
        <v>0</v>
      </c>
      <c r="F307" s="33" t="b">
        <f>COUNTIF(Table1[Restaurant Name], $B307)=F$1</f>
        <v>0</v>
      </c>
      <c r="G307" s="33" t="b">
        <f>COUNTIF(Table1[Restaurant Name], $B307)=G$1</f>
        <v>0</v>
      </c>
      <c r="H307" s="33" t="b">
        <f>COUNTIF(Table1[Restaurant Name], $B307)=H$1</f>
        <v>0</v>
      </c>
      <c r="I307" s="33" t="b">
        <f>COUNTIF(Table1[Restaurant Name], $B307)=I$1</f>
        <v>0</v>
      </c>
      <c r="J307" s="33" t="b">
        <f>COUNTIF(Table1[Restaurant Name], $B307)=J$1</f>
        <v>0</v>
      </c>
      <c r="Q307" s="33" t="e">
        <f t="array" ref="Q307">INDEX(Table1[Phone], MATCH(0, COUNTIF($Q$3:Q306,Table1[Phone]), 0))</f>
        <v>#N/A</v>
      </c>
      <c r="R307" s="33" t="b">
        <f>COUNTIF(Table1[Phone], $Q307)=R$1</f>
        <v>0</v>
      </c>
      <c r="S307" s="33" t="b">
        <f>COUNTIF(Table1[Phone], $Q307)=S$1</f>
        <v>0</v>
      </c>
      <c r="T307" s="33" t="b">
        <f>COUNTIF(Table1[Phone], $Q307)=T$1</f>
        <v>0</v>
      </c>
      <c r="U307" s="33" t="b">
        <f>COUNTIF(Table1[Phone], $Q307)=U$1</f>
        <v>0</v>
      </c>
      <c r="V307" s="33" t="b">
        <f>COUNTIF(Table1[Phone], $Q307)=V$1</f>
        <v>0</v>
      </c>
      <c r="W307" s="33" t="b">
        <f>COUNTIF(Table1[Phone], $Q307)=W$1</f>
        <v>0</v>
      </c>
      <c r="X307" s="33" t="b">
        <f>COUNTIF(Table1[Phone], $Q307)=X$1</f>
        <v>0</v>
      </c>
      <c r="Y307" s="33" t="b">
        <f>COUNTIF(Table1[Phone], $Q307)=Y$1</f>
        <v>0</v>
      </c>
    </row>
    <row r="308" spans="2:25" x14ac:dyDescent="0.25">
      <c r="B308" s="33" t="e">
        <f t="array" ref="B308">INDEX(Table1[Restaurant Name], MATCH(0, COUNTIF($B$3:B307,Table1[Restaurant Name]), 0))</f>
        <v>#N/A</v>
      </c>
      <c r="C308" s="33" t="b">
        <f>COUNTIF(Table1[Restaurant Name], $B308)=C$1</f>
        <v>0</v>
      </c>
      <c r="D308" s="33" t="b">
        <f>COUNTIF(Table1[Restaurant Name], $B308)=D$1</f>
        <v>0</v>
      </c>
      <c r="E308" s="33" t="b">
        <f>COUNTIF(Table1[Restaurant Name], $B308)=E$1</f>
        <v>0</v>
      </c>
      <c r="F308" s="33" t="b">
        <f>COUNTIF(Table1[Restaurant Name], $B308)=F$1</f>
        <v>0</v>
      </c>
      <c r="G308" s="33" t="b">
        <f>COUNTIF(Table1[Restaurant Name], $B308)=G$1</f>
        <v>0</v>
      </c>
      <c r="H308" s="33" t="b">
        <f>COUNTIF(Table1[Restaurant Name], $B308)=H$1</f>
        <v>0</v>
      </c>
      <c r="I308" s="33" t="b">
        <f>COUNTIF(Table1[Restaurant Name], $B308)=I$1</f>
        <v>0</v>
      </c>
      <c r="J308" s="33" t="b">
        <f>COUNTIF(Table1[Restaurant Name], $B308)=J$1</f>
        <v>0</v>
      </c>
      <c r="Q308" s="33" t="e">
        <f t="array" ref="Q308">INDEX(Table1[Phone], MATCH(0, COUNTIF($Q$3:Q307,Table1[Phone]), 0))</f>
        <v>#N/A</v>
      </c>
      <c r="R308" s="33" t="b">
        <f>COUNTIF(Table1[Phone], $Q308)=R$1</f>
        <v>0</v>
      </c>
      <c r="S308" s="33" t="b">
        <f>COUNTIF(Table1[Phone], $Q308)=S$1</f>
        <v>0</v>
      </c>
      <c r="T308" s="33" t="b">
        <f>COUNTIF(Table1[Phone], $Q308)=T$1</f>
        <v>0</v>
      </c>
      <c r="U308" s="33" t="b">
        <f>COUNTIF(Table1[Phone], $Q308)=U$1</f>
        <v>0</v>
      </c>
      <c r="V308" s="33" t="b">
        <f>COUNTIF(Table1[Phone], $Q308)=V$1</f>
        <v>0</v>
      </c>
      <c r="W308" s="33" t="b">
        <f>COUNTIF(Table1[Phone], $Q308)=W$1</f>
        <v>0</v>
      </c>
      <c r="X308" s="33" t="b">
        <f>COUNTIF(Table1[Phone], $Q308)=X$1</f>
        <v>0</v>
      </c>
      <c r="Y308" s="33" t="b">
        <f>COUNTIF(Table1[Phone], $Q308)=Y$1</f>
        <v>0</v>
      </c>
    </row>
    <row r="309" spans="2:25" x14ac:dyDescent="0.25">
      <c r="B309" s="33" t="e">
        <f t="array" ref="B309">INDEX(Table1[Restaurant Name], MATCH(0, COUNTIF($B$3:B308,Table1[Restaurant Name]), 0))</f>
        <v>#N/A</v>
      </c>
      <c r="C309" s="33" t="b">
        <f>COUNTIF(Table1[Restaurant Name], $B309)=C$1</f>
        <v>0</v>
      </c>
      <c r="D309" s="33" t="b">
        <f>COUNTIF(Table1[Restaurant Name], $B309)=D$1</f>
        <v>0</v>
      </c>
      <c r="E309" s="33" t="b">
        <f>COUNTIF(Table1[Restaurant Name], $B309)=E$1</f>
        <v>0</v>
      </c>
      <c r="F309" s="33" t="b">
        <f>COUNTIF(Table1[Restaurant Name], $B309)=F$1</f>
        <v>0</v>
      </c>
      <c r="G309" s="33" t="b">
        <f>COUNTIF(Table1[Restaurant Name], $B309)=G$1</f>
        <v>0</v>
      </c>
      <c r="H309" s="33" t="b">
        <f>COUNTIF(Table1[Restaurant Name], $B309)=H$1</f>
        <v>0</v>
      </c>
      <c r="I309" s="33" t="b">
        <f>COUNTIF(Table1[Restaurant Name], $B309)=I$1</f>
        <v>0</v>
      </c>
      <c r="J309" s="33" t="b">
        <f>COUNTIF(Table1[Restaurant Name], $B309)=J$1</f>
        <v>0</v>
      </c>
      <c r="Q309" s="33" t="e">
        <f t="array" ref="Q309">INDEX(Table1[Phone], MATCH(0, COUNTIF($Q$3:Q308,Table1[Phone]), 0))</f>
        <v>#N/A</v>
      </c>
      <c r="R309" s="33" t="b">
        <f>COUNTIF(Table1[Phone], $Q309)=R$1</f>
        <v>0</v>
      </c>
      <c r="S309" s="33" t="b">
        <f>COUNTIF(Table1[Phone], $Q309)=S$1</f>
        <v>0</v>
      </c>
      <c r="T309" s="33" t="b">
        <f>COUNTIF(Table1[Phone], $Q309)=T$1</f>
        <v>0</v>
      </c>
      <c r="U309" s="33" t="b">
        <f>COUNTIF(Table1[Phone], $Q309)=U$1</f>
        <v>0</v>
      </c>
      <c r="V309" s="33" t="b">
        <f>COUNTIF(Table1[Phone], $Q309)=V$1</f>
        <v>0</v>
      </c>
      <c r="W309" s="33" t="b">
        <f>COUNTIF(Table1[Phone], $Q309)=W$1</f>
        <v>0</v>
      </c>
      <c r="X309" s="33" t="b">
        <f>COUNTIF(Table1[Phone], $Q309)=X$1</f>
        <v>0</v>
      </c>
      <c r="Y309" s="33" t="b">
        <f>COUNTIF(Table1[Phone], $Q309)=Y$1</f>
        <v>0</v>
      </c>
    </row>
    <row r="310" spans="2:25" x14ac:dyDescent="0.25">
      <c r="B310" s="33" t="e">
        <f t="array" ref="B310">INDEX(Table1[Restaurant Name], MATCH(0, COUNTIF($B$3:B309,Table1[Restaurant Name]), 0))</f>
        <v>#N/A</v>
      </c>
      <c r="C310" s="33" t="b">
        <f>COUNTIF(Table1[Restaurant Name], $B310)=C$1</f>
        <v>0</v>
      </c>
      <c r="D310" s="33" t="b">
        <f>COUNTIF(Table1[Restaurant Name], $B310)=D$1</f>
        <v>0</v>
      </c>
      <c r="E310" s="33" t="b">
        <f>COUNTIF(Table1[Restaurant Name], $B310)=E$1</f>
        <v>0</v>
      </c>
      <c r="F310" s="33" t="b">
        <f>COUNTIF(Table1[Restaurant Name], $B310)=F$1</f>
        <v>0</v>
      </c>
      <c r="G310" s="33" t="b">
        <f>COUNTIF(Table1[Restaurant Name], $B310)=G$1</f>
        <v>0</v>
      </c>
      <c r="H310" s="33" t="b">
        <f>COUNTIF(Table1[Restaurant Name], $B310)=H$1</f>
        <v>0</v>
      </c>
      <c r="I310" s="33" t="b">
        <f>COUNTIF(Table1[Restaurant Name], $B310)=I$1</f>
        <v>0</v>
      </c>
      <c r="J310" s="33" t="b">
        <f>COUNTIF(Table1[Restaurant Name], $B310)=J$1</f>
        <v>0</v>
      </c>
      <c r="Q310" s="33" t="e">
        <f t="array" ref="Q310">INDEX(Table1[Phone], MATCH(0, COUNTIF($Q$3:Q309,Table1[Phone]), 0))</f>
        <v>#N/A</v>
      </c>
      <c r="R310" s="33" t="b">
        <f>COUNTIF(Table1[Phone], $Q310)=R$1</f>
        <v>0</v>
      </c>
      <c r="S310" s="33" t="b">
        <f>COUNTIF(Table1[Phone], $Q310)=S$1</f>
        <v>0</v>
      </c>
      <c r="T310" s="33" t="b">
        <f>COUNTIF(Table1[Phone], $Q310)=T$1</f>
        <v>0</v>
      </c>
      <c r="U310" s="33" t="b">
        <f>COUNTIF(Table1[Phone], $Q310)=U$1</f>
        <v>0</v>
      </c>
      <c r="V310" s="33" t="b">
        <f>COUNTIF(Table1[Phone], $Q310)=V$1</f>
        <v>0</v>
      </c>
      <c r="W310" s="33" t="b">
        <f>COUNTIF(Table1[Phone], $Q310)=W$1</f>
        <v>0</v>
      </c>
      <c r="X310" s="33" t="b">
        <f>COUNTIF(Table1[Phone], $Q310)=X$1</f>
        <v>0</v>
      </c>
      <c r="Y310" s="33" t="b">
        <f>COUNTIF(Table1[Phone], $Q310)=Y$1</f>
        <v>0</v>
      </c>
    </row>
    <row r="311" spans="2:25" x14ac:dyDescent="0.25">
      <c r="B311" s="33" t="e">
        <f t="array" ref="B311">INDEX(Table1[Restaurant Name], MATCH(0, COUNTIF($B$3:B310,Table1[Restaurant Name]), 0))</f>
        <v>#N/A</v>
      </c>
      <c r="C311" s="33" t="b">
        <f>COUNTIF(Table1[Restaurant Name], $B311)=C$1</f>
        <v>0</v>
      </c>
      <c r="D311" s="33" t="b">
        <f>COUNTIF(Table1[Restaurant Name], $B311)=D$1</f>
        <v>0</v>
      </c>
      <c r="E311" s="33" t="b">
        <f>COUNTIF(Table1[Restaurant Name], $B311)=E$1</f>
        <v>0</v>
      </c>
      <c r="F311" s="33" t="b">
        <f>COUNTIF(Table1[Restaurant Name], $B311)=F$1</f>
        <v>0</v>
      </c>
      <c r="G311" s="33" t="b">
        <f>COUNTIF(Table1[Restaurant Name], $B311)=G$1</f>
        <v>0</v>
      </c>
      <c r="H311" s="33" t="b">
        <f>COUNTIF(Table1[Restaurant Name], $B311)=H$1</f>
        <v>0</v>
      </c>
      <c r="I311" s="33" t="b">
        <f>COUNTIF(Table1[Restaurant Name], $B311)=I$1</f>
        <v>0</v>
      </c>
      <c r="J311" s="33" t="b">
        <f>COUNTIF(Table1[Restaurant Name], $B311)=J$1</f>
        <v>0</v>
      </c>
      <c r="Q311" s="33" t="e">
        <f t="array" ref="Q311">INDEX(Table1[Phone], MATCH(0, COUNTIF($Q$3:Q310,Table1[Phone]), 0))</f>
        <v>#N/A</v>
      </c>
      <c r="R311" s="33" t="b">
        <f>COUNTIF(Table1[Phone], $Q311)=R$1</f>
        <v>0</v>
      </c>
      <c r="S311" s="33" t="b">
        <f>COUNTIF(Table1[Phone], $Q311)=S$1</f>
        <v>0</v>
      </c>
      <c r="T311" s="33" t="b">
        <f>COUNTIF(Table1[Phone], $Q311)=T$1</f>
        <v>0</v>
      </c>
      <c r="U311" s="33" t="b">
        <f>COUNTIF(Table1[Phone], $Q311)=U$1</f>
        <v>0</v>
      </c>
      <c r="V311" s="33" t="b">
        <f>COUNTIF(Table1[Phone], $Q311)=V$1</f>
        <v>0</v>
      </c>
      <c r="W311" s="33" t="b">
        <f>COUNTIF(Table1[Phone], $Q311)=W$1</f>
        <v>0</v>
      </c>
      <c r="X311" s="33" t="b">
        <f>COUNTIF(Table1[Phone], $Q311)=X$1</f>
        <v>0</v>
      </c>
      <c r="Y311" s="33" t="b">
        <f>COUNTIF(Table1[Phone], $Q311)=Y$1</f>
        <v>0</v>
      </c>
    </row>
    <row r="312" spans="2:25" x14ac:dyDescent="0.25">
      <c r="B312" s="33" t="e">
        <f t="array" ref="B312">INDEX(Table1[Restaurant Name], MATCH(0, COUNTIF($B$3:B311,Table1[Restaurant Name]), 0))</f>
        <v>#N/A</v>
      </c>
      <c r="C312" s="33" t="b">
        <f>COUNTIF(Table1[Restaurant Name], $B312)=C$1</f>
        <v>0</v>
      </c>
      <c r="D312" s="33" t="b">
        <f>COUNTIF(Table1[Restaurant Name], $B312)=D$1</f>
        <v>0</v>
      </c>
      <c r="E312" s="33" t="b">
        <f>COUNTIF(Table1[Restaurant Name], $B312)=E$1</f>
        <v>0</v>
      </c>
      <c r="F312" s="33" t="b">
        <f>COUNTIF(Table1[Restaurant Name], $B312)=F$1</f>
        <v>0</v>
      </c>
      <c r="G312" s="33" t="b">
        <f>COUNTIF(Table1[Restaurant Name], $B312)=G$1</f>
        <v>0</v>
      </c>
      <c r="H312" s="33" t="b">
        <f>COUNTIF(Table1[Restaurant Name], $B312)=H$1</f>
        <v>0</v>
      </c>
      <c r="I312" s="33" t="b">
        <f>COUNTIF(Table1[Restaurant Name], $B312)=I$1</f>
        <v>0</v>
      </c>
      <c r="J312" s="33" t="b">
        <f>COUNTIF(Table1[Restaurant Name], $B312)=J$1</f>
        <v>0</v>
      </c>
      <c r="Q312" s="33" t="e">
        <f t="array" ref="Q312">INDEX(Table1[Phone], MATCH(0, COUNTIF($Q$3:Q311,Table1[Phone]), 0))</f>
        <v>#N/A</v>
      </c>
      <c r="R312" s="33" t="b">
        <f>COUNTIF(Table1[Phone], $Q312)=R$1</f>
        <v>0</v>
      </c>
      <c r="S312" s="33" t="b">
        <f>COUNTIF(Table1[Phone], $Q312)=S$1</f>
        <v>0</v>
      </c>
      <c r="T312" s="33" t="b">
        <f>COUNTIF(Table1[Phone], $Q312)=T$1</f>
        <v>0</v>
      </c>
      <c r="U312" s="33" t="b">
        <f>COUNTIF(Table1[Phone], $Q312)=U$1</f>
        <v>0</v>
      </c>
      <c r="V312" s="33" t="b">
        <f>COUNTIF(Table1[Phone], $Q312)=V$1</f>
        <v>0</v>
      </c>
      <c r="W312" s="33" t="b">
        <f>COUNTIF(Table1[Phone], $Q312)=W$1</f>
        <v>0</v>
      </c>
      <c r="X312" s="33" t="b">
        <f>COUNTIF(Table1[Phone], $Q312)=X$1</f>
        <v>0</v>
      </c>
      <c r="Y312" s="33" t="b">
        <f>COUNTIF(Table1[Phone], $Q312)=Y$1</f>
        <v>0</v>
      </c>
    </row>
    <row r="313" spans="2:25" x14ac:dyDescent="0.25">
      <c r="B313" s="33" t="e">
        <f t="array" ref="B313">INDEX(Table1[Restaurant Name], MATCH(0, COUNTIF($B$3:B312,Table1[Restaurant Name]), 0))</f>
        <v>#N/A</v>
      </c>
      <c r="C313" s="33" t="b">
        <f>COUNTIF(Table1[Restaurant Name], $B313)=C$1</f>
        <v>0</v>
      </c>
      <c r="D313" s="33" t="b">
        <f>COUNTIF(Table1[Restaurant Name], $B313)=D$1</f>
        <v>0</v>
      </c>
      <c r="E313" s="33" t="b">
        <f>COUNTIF(Table1[Restaurant Name], $B313)=E$1</f>
        <v>0</v>
      </c>
      <c r="F313" s="33" t="b">
        <f>COUNTIF(Table1[Restaurant Name], $B313)=F$1</f>
        <v>0</v>
      </c>
      <c r="G313" s="33" t="b">
        <f>COUNTIF(Table1[Restaurant Name], $B313)=G$1</f>
        <v>0</v>
      </c>
      <c r="H313" s="33" t="b">
        <f>COUNTIF(Table1[Restaurant Name], $B313)=H$1</f>
        <v>0</v>
      </c>
      <c r="I313" s="33" t="b">
        <f>COUNTIF(Table1[Restaurant Name], $B313)=I$1</f>
        <v>0</v>
      </c>
      <c r="J313" s="33" t="b">
        <f>COUNTIF(Table1[Restaurant Name], $B313)=J$1</f>
        <v>0</v>
      </c>
      <c r="Q313" s="33" t="e">
        <f t="array" ref="Q313">INDEX(Table1[Phone], MATCH(0, COUNTIF($Q$3:Q312,Table1[Phone]), 0))</f>
        <v>#N/A</v>
      </c>
      <c r="R313" s="33" t="b">
        <f>COUNTIF(Table1[Phone], $Q313)=R$1</f>
        <v>0</v>
      </c>
      <c r="S313" s="33" t="b">
        <f>COUNTIF(Table1[Phone], $Q313)=S$1</f>
        <v>0</v>
      </c>
      <c r="T313" s="33" t="b">
        <f>COUNTIF(Table1[Phone], $Q313)=T$1</f>
        <v>0</v>
      </c>
      <c r="U313" s="33" t="b">
        <f>COUNTIF(Table1[Phone], $Q313)=U$1</f>
        <v>0</v>
      </c>
      <c r="V313" s="33" t="b">
        <f>COUNTIF(Table1[Phone], $Q313)=V$1</f>
        <v>0</v>
      </c>
      <c r="W313" s="33" t="b">
        <f>COUNTIF(Table1[Phone], $Q313)=W$1</f>
        <v>0</v>
      </c>
      <c r="X313" s="33" t="b">
        <f>COUNTIF(Table1[Phone], $Q313)=X$1</f>
        <v>0</v>
      </c>
      <c r="Y313" s="33" t="b">
        <f>COUNTIF(Table1[Phone], $Q313)=Y$1</f>
        <v>0</v>
      </c>
    </row>
    <row r="314" spans="2:25" x14ac:dyDescent="0.25">
      <c r="B314" s="33" t="e">
        <f t="array" ref="B314">INDEX(Table1[Restaurant Name], MATCH(0, COUNTIF($B$3:B313,Table1[Restaurant Name]), 0))</f>
        <v>#N/A</v>
      </c>
      <c r="C314" s="33" t="b">
        <f>COUNTIF(Table1[Restaurant Name], $B314)=C$1</f>
        <v>0</v>
      </c>
      <c r="D314" s="33" t="b">
        <f>COUNTIF(Table1[Restaurant Name], $B314)=D$1</f>
        <v>0</v>
      </c>
      <c r="E314" s="33" t="b">
        <f>COUNTIF(Table1[Restaurant Name], $B314)=E$1</f>
        <v>0</v>
      </c>
      <c r="F314" s="33" t="b">
        <f>COUNTIF(Table1[Restaurant Name], $B314)=F$1</f>
        <v>0</v>
      </c>
      <c r="G314" s="33" t="b">
        <f>COUNTIF(Table1[Restaurant Name], $B314)=G$1</f>
        <v>0</v>
      </c>
      <c r="H314" s="33" t="b">
        <f>COUNTIF(Table1[Restaurant Name], $B314)=H$1</f>
        <v>0</v>
      </c>
      <c r="I314" s="33" t="b">
        <f>COUNTIF(Table1[Restaurant Name], $B314)=I$1</f>
        <v>0</v>
      </c>
      <c r="J314" s="33" t="b">
        <f>COUNTIF(Table1[Restaurant Name], $B314)=J$1</f>
        <v>0</v>
      </c>
      <c r="Q314" s="33" t="e">
        <f t="array" ref="Q314">INDEX(Table1[Phone], MATCH(0, COUNTIF($Q$3:Q313,Table1[Phone]), 0))</f>
        <v>#N/A</v>
      </c>
      <c r="R314" s="33" t="b">
        <f>COUNTIF(Table1[Phone], $Q314)=R$1</f>
        <v>0</v>
      </c>
      <c r="S314" s="33" t="b">
        <f>COUNTIF(Table1[Phone], $Q314)=S$1</f>
        <v>0</v>
      </c>
      <c r="T314" s="33" t="b">
        <f>COUNTIF(Table1[Phone], $Q314)=T$1</f>
        <v>0</v>
      </c>
      <c r="U314" s="33" t="b">
        <f>COUNTIF(Table1[Phone], $Q314)=U$1</f>
        <v>0</v>
      </c>
      <c r="V314" s="33" t="b">
        <f>COUNTIF(Table1[Phone], $Q314)=V$1</f>
        <v>0</v>
      </c>
      <c r="W314" s="33" t="b">
        <f>COUNTIF(Table1[Phone], $Q314)=W$1</f>
        <v>0</v>
      </c>
      <c r="X314" s="33" t="b">
        <f>COUNTIF(Table1[Phone], $Q314)=X$1</f>
        <v>0</v>
      </c>
      <c r="Y314" s="33" t="b">
        <f>COUNTIF(Table1[Phone], $Q314)=Y$1</f>
        <v>0</v>
      </c>
    </row>
    <row r="315" spans="2:25" x14ac:dyDescent="0.25">
      <c r="B315" s="33" t="e">
        <f t="array" ref="B315">INDEX(Table1[Restaurant Name], MATCH(0, COUNTIF($B$3:B314,Table1[Restaurant Name]), 0))</f>
        <v>#N/A</v>
      </c>
      <c r="C315" s="33" t="b">
        <f>COUNTIF(Table1[Restaurant Name], $B315)=C$1</f>
        <v>0</v>
      </c>
      <c r="D315" s="33" t="b">
        <f>COUNTIF(Table1[Restaurant Name], $B315)=D$1</f>
        <v>0</v>
      </c>
      <c r="E315" s="33" t="b">
        <f>COUNTIF(Table1[Restaurant Name], $B315)=E$1</f>
        <v>0</v>
      </c>
      <c r="F315" s="33" t="b">
        <f>COUNTIF(Table1[Restaurant Name], $B315)=F$1</f>
        <v>0</v>
      </c>
      <c r="G315" s="33" t="b">
        <f>COUNTIF(Table1[Restaurant Name], $B315)=G$1</f>
        <v>0</v>
      </c>
      <c r="H315" s="33" t="b">
        <f>COUNTIF(Table1[Restaurant Name], $B315)=H$1</f>
        <v>0</v>
      </c>
      <c r="I315" s="33" t="b">
        <f>COUNTIF(Table1[Restaurant Name], $B315)=I$1</f>
        <v>0</v>
      </c>
      <c r="J315" s="33" t="b">
        <f>COUNTIF(Table1[Restaurant Name], $B315)=J$1</f>
        <v>0</v>
      </c>
      <c r="Q315" s="33" t="e">
        <f t="array" ref="Q315">INDEX(Table1[Phone], MATCH(0, COUNTIF($Q$3:Q314,Table1[Phone]), 0))</f>
        <v>#N/A</v>
      </c>
      <c r="R315" s="33" t="b">
        <f>COUNTIF(Table1[Phone], $Q315)=R$1</f>
        <v>0</v>
      </c>
      <c r="S315" s="33" t="b">
        <f>COUNTIF(Table1[Phone], $Q315)=S$1</f>
        <v>0</v>
      </c>
      <c r="T315" s="33" t="b">
        <f>COUNTIF(Table1[Phone], $Q315)=T$1</f>
        <v>0</v>
      </c>
      <c r="U315" s="33" t="b">
        <f>COUNTIF(Table1[Phone], $Q315)=U$1</f>
        <v>0</v>
      </c>
      <c r="V315" s="33" t="b">
        <f>COUNTIF(Table1[Phone], $Q315)=V$1</f>
        <v>0</v>
      </c>
      <c r="W315" s="33" t="b">
        <f>COUNTIF(Table1[Phone], $Q315)=W$1</f>
        <v>0</v>
      </c>
      <c r="X315" s="33" t="b">
        <f>COUNTIF(Table1[Phone], $Q315)=X$1</f>
        <v>0</v>
      </c>
      <c r="Y315" s="33" t="b">
        <f>COUNTIF(Table1[Phone], $Q315)=Y$1</f>
        <v>0</v>
      </c>
    </row>
    <row r="316" spans="2:25" x14ac:dyDescent="0.25">
      <c r="B316" s="33" t="e">
        <f t="array" ref="B316">INDEX(Table1[Restaurant Name], MATCH(0, COUNTIF($B$3:B315,Table1[Restaurant Name]), 0))</f>
        <v>#N/A</v>
      </c>
      <c r="C316" s="33" t="b">
        <f>COUNTIF(Table1[Restaurant Name], $B316)=C$1</f>
        <v>0</v>
      </c>
      <c r="D316" s="33" t="b">
        <f>COUNTIF(Table1[Restaurant Name], $B316)=D$1</f>
        <v>0</v>
      </c>
      <c r="E316" s="33" t="b">
        <f>COUNTIF(Table1[Restaurant Name], $B316)=E$1</f>
        <v>0</v>
      </c>
      <c r="F316" s="33" t="b">
        <f>COUNTIF(Table1[Restaurant Name], $B316)=F$1</f>
        <v>0</v>
      </c>
      <c r="G316" s="33" t="b">
        <f>COUNTIF(Table1[Restaurant Name], $B316)=G$1</f>
        <v>0</v>
      </c>
      <c r="H316" s="33" t="b">
        <f>COUNTIF(Table1[Restaurant Name], $B316)=H$1</f>
        <v>0</v>
      </c>
      <c r="I316" s="33" t="b">
        <f>COUNTIF(Table1[Restaurant Name], $B316)=I$1</f>
        <v>0</v>
      </c>
      <c r="J316" s="33" t="b">
        <f>COUNTIF(Table1[Restaurant Name], $B316)=J$1</f>
        <v>0</v>
      </c>
      <c r="Q316" s="33" t="e">
        <f t="array" ref="Q316">INDEX(Table1[Phone], MATCH(0, COUNTIF($Q$3:Q315,Table1[Phone]), 0))</f>
        <v>#N/A</v>
      </c>
      <c r="R316" s="33" t="b">
        <f>COUNTIF(Table1[Phone], $Q316)=R$1</f>
        <v>0</v>
      </c>
      <c r="S316" s="33" t="b">
        <f>COUNTIF(Table1[Phone], $Q316)=S$1</f>
        <v>0</v>
      </c>
      <c r="T316" s="33" t="b">
        <f>COUNTIF(Table1[Phone], $Q316)=T$1</f>
        <v>0</v>
      </c>
      <c r="U316" s="33" t="b">
        <f>COUNTIF(Table1[Phone], $Q316)=U$1</f>
        <v>0</v>
      </c>
      <c r="V316" s="33" t="b">
        <f>COUNTIF(Table1[Phone], $Q316)=V$1</f>
        <v>0</v>
      </c>
      <c r="W316" s="33" t="b">
        <f>COUNTIF(Table1[Phone], $Q316)=W$1</f>
        <v>0</v>
      </c>
      <c r="X316" s="33" t="b">
        <f>COUNTIF(Table1[Phone], $Q316)=X$1</f>
        <v>0</v>
      </c>
      <c r="Y316" s="33" t="b">
        <f>COUNTIF(Table1[Phone], $Q316)=Y$1</f>
        <v>0</v>
      </c>
    </row>
    <row r="317" spans="2:25" x14ac:dyDescent="0.25">
      <c r="B317" s="33" t="e">
        <f t="array" ref="B317">INDEX(Table1[Restaurant Name], MATCH(0, COUNTIF($B$3:B316,Table1[Restaurant Name]), 0))</f>
        <v>#N/A</v>
      </c>
      <c r="C317" s="33" t="b">
        <f>COUNTIF(Table1[Restaurant Name], $B317)=C$1</f>
        <v>0</v>
      </c>
      <c r="D317" s="33" t="b">
        <f>COUNTIF(Table1[Restaurant Name], $B317)=D$1</f>
        <v>0</v>
      </c>
      <c r="E317" s="33" t="b">
        <f>COUNTIF(Table1[Restaurant Name], $B317)=E$1</f>
        <v>0</v>
      </c>
      <c r="F317" s="33" t="b">
        <f>COUNTIF(Table1[Restaurant Name], $B317)=F$1</f>
        <v>0</v>
      </c>
      <c r="G317" s="33" t="b">
        <f>COUNTIF(Table1[Restaurant Name], $B317)=G$1</f>
        <v>0</v>
      </c>
      <c r="H317" s="33" t="b">
        <f>COUNTIF(Table1[Restaurant Name], $B317)=H$1</f>
        <v>0</v>
      </c>
      <c r="I317" s="33" t="b">
        <f>COUNTIF(Table1[Restaurant Name], $B317)=I$1</f>
        <v>0</v>
      </c>
      <c r="J317" s="33" t="b">
        <f>COUNTIF(Table1[Restaurant Name], $B317)=J$1</f>
        <v>0</v>
      </c>
      <c r="Q317" s="33" t="e">
        <f t="array" ref="Q317">INDEX(Table1[Phone], MATCH(0, COUNTIF($Q$3:Q316,Table1[Phone]), 0))</f>
        <v>#N/A</v>
      </c>
      <c r="R317" s="33" t="b">
        <f>COUNTIF(Table1[Phone], $Q317)=R$1</f>
        <v>0</v>
      </c>
      <c r="S317" s="33" t="b">
        <f>COUNTIF(Table1[Phone], $Q317)=S$1</f>
        <v>0</v>
      </c>
      <c r="T317" s="33" t="b">
        <f>COUNTIF(Table1[Phone], $Q317)=T$1</f>
        <v>0</v>
      </c>
      <c r="U317" s="33" t="b">
        <f>COUNTIF(Table1[Phone], $Q317)=U$1</f>
        <v>0</v>
      </c>
      <c r="V317" s="33" t="b">
        <f>COUNTIF(Table1[Phone], $Q317)=V$1</f>
        <v>0</v>
      </c>
      <c r="W317" s="33" t="b">
        <f>COUNTIF(Table1[Phone], $Q317)=W$1</f>
        <v>0</v>
      </c>
      <c r="X317" s="33" t="b">
        <f>COUNTIF(Table1[Phone], $Q317)=X$1</f>
        <v>0</v>
      </c>
      <c r="Y317" s="33" t="b">
        <f>COUNTIF(Table1[Phone], $Q317)=Y$1</f>
        <v>0</v>
      </c>
    </row>
    <row r="318" spans="2:25" x14ac:dyDescent="0.25">
      <c r="B318" s="33" t="e">
        <f t="array" ref="B318">INDEX(Table1[Restaurant Name], MATCH(0, COUNTIF($B$3:B317,Table1[Restaurant Name]), 0))</f>
        <v>#N/A</v>
      </c>
      <c r="C318" s="33" t="b">
        <f>COUNTIF(Table1[Restaurant Name], $B318)=C$1</f>
        <v>0</v>
      </c>
      <c r="D318" s="33" t="b">
        <f>COUNTIF(Table1[Restaurant Name], $B318)=D$1</f>
        <v>0</v>
      </c>
      <c r="E318" s="33" t="b">
        <f>COUNTIF(Table1[Restaurant Name], $B318)=E$1</f>
        <v>0</v>
      </c>
      <c r="F318" s="33" t="b">
        <f>COUNTIF(Table1[Restaurant Name], $B318)=F$1</f>
        <v>0</v>
      </c>
      <c r="G318" s="33" t="b">
        <f>COUNTIF(Table1[Restaurant Name], $B318)=G$1</f>
        <v>0</v>
      </c>
      <c r="H318" s="33" t="b">
        <f>COUNTIF(Table1[Restaurant Name], $B318)=H$1</f>
        <v>0</v>
      </c>
      <c r="I318" s="33" t="b">
        <f>COUNTIF(Table1[Restaurant Name], $B318)=I$1</f>
        <v>0</v>
      </c>
      <c r="J318" s="33" t="b">
        <f>COUNTIF(Table1[Restaurant Name], $B318)=J$1</f>
        <v>0</v>
      </c>
      <c r="Q318" s="33" t="e">
        <f t="array" ref="Q318">INDEX(Table1[Phone], MATCH(0, COUNTIF($Q$3:Q317,Table1[Phone]), 0))</f>
        <v>#N/A</v>
      </c>
      <c r="R318" s="33" t="b">
        <f>COUNTIF(Table1[Phone], $Q318)=R$1</f>
        <v>0</v>
      </c>
      <c r="S318" s="33" t="b">
        <f>COUNTIF(Table1[Phone], $Q318)=S$1</f>
        <v>0</v>
      </c>
      <c r="T318" s="33" t="b">
        <f>COUNTIF(Table1[Phone], $Q318)=T$1</f>
        <v>0</v>
      </c>
      <c r="U318" s="33" t="b">
        <f>COUNTIF(Table1[Phone], $Q318)=U$1</f>
        <v>0</v>
      </c>
      <c r="V318" s="33" t="b">
        <f>COUNTIF(Table1[Phone], $Q318)=V$1</f>
        <v>0</v>
      </c>
      <c r="W318" s="33" t="b">
        <f>COUNTIF(Table1[Phone], $Q318)=W$1</f>
        <v>0</v>
      </c>
      <c r="X318" s="33" t="b">
        <f>COUNTIF(Table1[Phone], $Q318)=X$1</f>
        <v>0</v>
      </c>
      <c r="Y318" s="33" t="b">
        <f>COUNTIF(Table1[Phone], $Q318)=Y$1</f>
        <v>0</v>
      </c>
    </row>
    <row r="319" spans="2:25" x14ac:dyDescent="0.25">
      <c r="B319" s="33" t="e">
        <f t="array" ref="B319">INDEX(Table1[Restaurant Name], MATCH(0, COUNTIF($B$3:B318,Table1[Restaurant Name]), 0))</f>
        <v>#N/A</v>
      </c>
      <c r="C319" s="33" t="b">
        <f>COUNTIF(Table1[Restaurant Name], $B319)=C$1</f>
        <v>0</v>
      </c>
      <c r="D319" s="33" t="b">
        <f>COUNTIF(Table1[Restaurant Name], $B319)=D$1</f>
        <v>0</v>
      </c>
      <c r="E319" s="33" t="b">
        <f>COUNTIF(Table1[Restaurant Name], $B319)=E$1</f>
        <v>0</v>
      </c>
      <c r="F319" s="33" t="b">
        <f>COUNTIF(Table1[Restaurant Name], $B319)=F$1</f>
        <v>0</v>
      </c>
      <c r="G319" s="33" t="b">
        <f>COUNTIF(Table1[Restaurant Name], $B319)=G$1</f>
        <v>0</v>
      </c>
      <c r="H319" s="33" t="b">
        <f>COUNTIF(Table1[Restaurant Name], $B319)=H$1</f>
        <v>0</v>
      </c>
      <c r="I319" s="33" t="b">
        <f>COUNTIF(Table1[Restaurant Name], $B319)=I$1</f>
        <v>0</v>
      </c>
      <c r="J319" s="33" t="b">
        <f>COUNTIF(Table1[Restaurant Name], $B319)=J$1</f>
        <v>0</v>
      </c>
      <c r="Q319" s="33" t="e">
        <f t="array" ref="Q319">INDEX(Table1[Phone], MATCH(0, COUNTIF($Q$3:Q318,Table1[Phone]), 0))</f>
        <v>#N/A</v>
      </c>
      <c r="R319" s="33" t="b">
        <f>COUNTIF(Table1[Phone], $Q319)=R$1</f>
        <v>0</v>
      </c>
      <c r="S319" s="33" t="b">
        <f>COUNTIF(Table1[Phone], $Q319)=S$1</f>
        <v>0</v>
      </c>
      <c r="T319" s="33" t="b">
        <f>COUNTIF(Table1[Phone], $Q319)=T$1</f>
        <v>0</v>
      </c>
      <c r="U319" s="33" t="b">
        <f>COUNTIF(Table1[Phone], $Q319)=U$1</f>
        <v>0</v>
      </c>
      <c r="V319" s="33" t="b">
        <f>COUNTIF(Table1[Phone], $Q319)=V$1</f>
        <v>0</v>
      </c>
      <c r="W319" s="33" t="b">
        <f>COUNTIF(Table1[Phone], $Q319)=W$1</f>
        <v>0</v>
      </c>
      <c r="X319" s="33" t="b">
        <f>COUNTIF(Table1[Phone], $Q319)=X$1</f>
        <v>0</v>
      </c>
      <c r="Y319" s="33" t="b">
        <f>COUNTIF(Table1[Phone], $Q319)=Y$1</f>
        <v>0</v>
      </c>
    </row>
    <row r="320" spans="2:25" x14ac:dyDescent="0.25">
      <c r="B320" s="33" t="e">
        <f t="array" ref="B320">INDEX(Table1[Restaurant Name], MATCH(0, COUNTIF($B$3:B319,Table1[Restaurant Name]), 0))</f>
        <v>#N/A</v>
      </c>
      <c r="C320" s="33" t="b">
        <f>COUNTIF(Table1[Restaurant Name], $B320)=C$1</f>
        <v>0</v>
      </c>
      <c r="D320" s="33" t="b">
        <f>COUNTIF(Table1[Restaurant Name], $B320)=D$1</f>
        <v>0</v>
      </c>
      <c r="E320" s="33" t="b">
        <f>COUNTIF(Table1[Restaurant Name], $B320)=E$1</f>
        <v>0</v>
      </c>
      <c r="F320" s="33" t="b">
        <f>COUNTIF(Table1[Restaurant Name], $B320)=F$1</f>
        <v>0</v>
      </c>
      <c r="G320" s="33" t="b">
        <f>COUNTIF(Table1[Restaurant Name], $B320)=G$1</f>
        <v>0</v>
      </c>
      <c r="H320" s="33" t="b">
        <f>COUNTIF(Table1[Restaurant Name], $B320)=H$1</f>
        <v>0</v>
      </c>
      <c r="I320" s="33" t="b">
        <f>COUNTIF(Table1[Restaurant Name], $B320)=I$1</f>
        <v>0</v>
      </c>
      <c r="J320" s="33" t="b">
        <f>COUNTIF(Table1[Restaurant Name], $B320)=J$1</f>
        <v>0</v>
      </c>
      <c r="Q320" s="33" t="e">
        <f t="array" ref="Q320">INDEX(Table1[Phone], MATCH(0, COUNTIF($Q$3:Q319,Table1[Phone]), 0))</f>
        <v>#N/A</v>
      </c>
      <c r="R320" s="33" t="b">
        <f>COUNTIF(Table1[Phone], $Q320)=R$1</f>
        <v>0</v>
      </c>
      <c r="S320" s="33" t="b">
        <f>COUNTIF(Table1[Phone], $Q320)=S$1</f>
        <v>0</v>
      </c>
      <c r="T320" s="33" t="b">
        <f>COUNTIF(Table1[Phone], $Q320)=T$1</f>
        <v>0</v>
      </c>
      <c r="U320" s="33" t="b">
        <f>COUNTIF(Table1[Phone], $Q320)=U$1</f>
        <v>0</v>
      </c>
      <c r="V320" s="33" t="b">
        <f>COUNTIF(Table1[Phone], $Q320)=V$1</f>
        <v>0</v>
      </c>
      <c r="W320" s="33" t="b">
        <f>COUNTIF(Table1[Phone], $Q320)=W$1</f>
        <v>0</v>
      </c>
      <c r="X320" s="33" t="b">
        <f>COUNTIF(Table1[Phone], $Q320)=X$1</f>
        <v>0</v>
      </c>
      <c r="Y320" s="33" t="b">
        <f>COUNTIF(Table1[Phone], $Q320)=Y$1</f>
        <v>0</v>
      </c>
    </row>
    <row r="321" spans="2:25" x14ac:dyDescent="0.25">
      <c r="B321" s="33" t="e">
        <f t="array" ref="B321">INDEX(Table1[Restaurant Name], MATCH(0, COUNTIF($B$3:B320,Table1[Restaurant Name]), 0))</f>
        <v>#N/A</v>
      </c>
      <c r="C321" s="33" t="b">
        <f>COUNTIF(Table1[Restaurant Name], $B321)=C$1</f>
        <v>0</v>
      </c>
      <c r="D321" s="33" t="b">
        <f>COUNTIF(Table1[Restaurant Name], $B321)=D$1</f>
        <v>0</v>
      </c>
      <c r="E321" s="33" t="b">
        <f>COUNTIF(Table1[Restaurant Name], $B321)=E$1</f>
        <v>0</v>
      </c>
      <c r="F321" s="33" t="b">
        <f>COUNTIF(Table1[Restaurant Name], $B321)=F$1</f>
        <v>0</v>
      </c>
      <c r="G321" s="33" t="b">
        <f>COUNTIF(Table1[Restaurant Name], $B321)=G$1</f>
        <v>0</v>
      </c>
      <c r="H321" s="33" t="b">
        <f>COUNTIF(Table1[Restaurant Name], $B321)=H$1</f>
        <v>0</v>
      </c>
      <c r="I321" s="33" t="b">
        <f>COUNTIF(Table1[Restaurant Name], $B321)=I$1</f>
        <v>0</v>
      </c>
      <c r="J321" s="33" t="b">
        <f>COUNTIF(Table1[Restaurant Name], $B321)=J$1</f>
        <v>0</v>
      </c>
      <c r="Q321" s="33" t="e">
        <f t="array" ref="Q321">INDEX(Table1[Phone], MATCH(0, COUNTIF($Q$3:Q320,Table1[Phone]), 0))</f>
        <v>#N/A</v>
      </c>
      <c r="R321" s="33" t="b">
        <f>COUNTIF(Table1[Phone], $Q321)=R$1</f>
        <v>0</v>
      </c>
      <c r="S321" s="33" t="b">
        <f>COUNTIF(Table1[Phone], $Q321)=S$1</f>
        <v>0</v>
      </c>
      <c r="T321" s="33" t="b">
        <f>COUNTIF(Table1[Phone], $Q321)=T$1</f>
        <v>0</v>
      </c>
      <c r="U321" s="33" t="b">
        <f>COUNTIF(Table1[Phone], $Q321)=U$1</f>
        <v>0</v>
      </c>
      <c r="V321" s="33" t="b">
        <f>COUNTIF(Table1[Phone], $Q321)=V$1</f>
        <v>0</v>
      </c>
      <c r="W321" s="33" t="b">
        <f>COUNTIF(Table1[Phone], $Q321)=W$1</f>
        <v>0</v>
      </c>
      <c r="X321" s="33" t="b">
        <f>COUNTIF(Table1[Phone], $Q321)=X$1</f>
        <v>0</v>
      </c>
      <c r="Y321" s="33" t="b">
        <f>COUNTIF(Table1[Phone], $Q321)=Y$1</f>
        <v>0</v>
      </c>
    </row>
    <row r="322" spans="2:25" x14ac:dyDescent="0.25">
      <c r="B322" s="33" t="e">
        <f t="array" ref="B322">INDEX(Table1[Restaurant Name], MATCH(0, COUNTIF($B$3:B321,Table1[Restaurant Name]), 0))</f>
        <v>#N/A</v>
      </c>
      <c r="C322" s="33" t="b">
        <f>COUNTIF(Table1[Restaurant Name], $B322)=C$1</f>
        <v>0</v>
      </c>
      <c r="D322" s="33" t="b">
        <f>COUNTIF(Table1[Restaurant Name], $B322)=D$1</f>
        <v>0</v>
      </c>
      <c r="E322" s="33" t="b">
        <f>COUNTIF(Table1[Restaurant Name], $B322)=E$1</f>
        <v>0</v>
      </c>
      <c r="F322" s="33" t="b">
        <f>COUNTIF(Table1[Restaurant Name], $B322)=F$1</f>
        <v>0</v>
      </c>
      <c r="G322" s="33" t="b">
        <f>COUNTIF(Table1[Restaurant Name], $B322)=G$1</f>
        <v>0</v>
      </c>
      <c r="H322" s="33" t="b">
        <f>COUNTIF(Table1[Restaurant Name], $B322)=H$1</f>
        <v>0</v>
      </c>
      <c r="I322" s="33" t="b">
        <f>COUNTIF(Table1[Restaurant Name], $B322)=I$1</f>
        <v>0</v>
      </c>
      <c r="J322" s="33" t="b">
        <f>COUNTIF(Table1[Restaurant Name], $B322)=J$1</f>
        <v>0</v>
      </c>
      <c r="Q322" s="33" t="e">
        <f t="array" ref="Q322">INDEX(Table1[Phone], MATCH(0, COUNTIF($Q$3:Q321,Table1[Phone]), 0))</f>
        <v>#N/A</v>
      </c>
      <c r="R322" s="33" t="b">
        <f>COUNTIF(Table1[Phone], $Q322)=R$1</f>
        <v>0</v>
      </c>
      <c r="S322" s="33" t="b">
        <f>COUNTIF(Table1[Phone], $Q322)=S$1</f>
        <v>0</v>
      </c>
      <c r="T322" s="33" t="b">
        <f>COUNTIF(Table1[Phone], $Q322)=T$1</f>
        <v>0</v>
      </c>
      <c r="U322" s="33" t="b">
        <f>COUNTIF(Table1[Phone], $Q322)=U$1</f>
        <v>0</v>
      </c>
      <c r="V322" s="33" t="b">
        <f>COUNTIF(Table1[Phone], $Q322)=V$1</f>
        <v>0</v>
      </c>
      <c r="W322" s="33" t="b">
        <f>COUNTIF(Table1[Phone], $Q322)=W$1</f>
        <v>0</v>
      </c>
      <c r="X322" s="33" t="b">
        <f>COUNTIF(Table1[Phone], $Q322)=X$1</f>
        <v>0</v>
      </c>
      <c r="Y322" s="33" t="b">
        <f>COUNTIF(Table1[Phone], $Q322)=Y$1</f>
        <v>0</v>
      </c>
    </row>
    <row r="323" spans="2:25" x14ac:dyDescent="0.25">
      <c r="B323" s="33" t="e">
        <f t="array" ref="B323">INDEX(Table1[Restaurant Name], MATCH(0, COUNTIF($B$3:B322,Table1[Restaurant Name]), 0))</f>
        <v>#N/A</v>
      </c>
      <c r="C323" s="33" t="b">
        <f>COUNTIF(Table1[Restaurant Name], $B323)=C$1</f>
        <v>0</v>
      </c>
      <c r="D323" s="33" t="b">
        <f>COUNTIF(Table1[Restaurant Name], $B323)=D$1</f>
        <v>0</v>
      </c>
      <c r="E323" s="33" t="b">
        <f>COUNTIF(Table1[Restaurant Name], $B323)=E$1</f>
        <v>0</v>
      </c>
      <c r="F323" s="33" t="b">
        <f>COUNTIF(Table1[Restaurant Name], $B323)=F$1</f>
        <v>0</v>
      </c>
      <c r="G323" s="33" t="b">
        <f>COUNTIF(Table1[Restaurant Name], $B323)=G$1</f>
        <v>0</v>
      </c>
      <c r="H323" s="33" t="b">
        <f>COUNTIF(Table1[Restaurant Name], $B323)=H$1</f>
        <v>0</v>
      </c>
      <c r="I323" s="33" t="b">
        <f>COUNTIF(Table1[Restaurant Name], $B323)=I$1</f>
        <v>0</v>
      </c>
      <c r="J323" s="33" t="b">
        <f>COUNTIF(Table1[Restaurant Name], $B323)=J$1</f>
        <v>0</v>
      </c>
      <c r="Q323" s="33" t="e">
        <f t="array" ref="Q323">INDEX(Table1[Phone], MATCH(0, COUNTIF($Q$3:Q322,Table1[Phone]), 0))</f>
        <v>#N/A</v>
      </c>
      <c r="R323" s="33" t="b">
        <f>COUNTIF(Table1[Phone], $Q323)=R$1</f>
        <v>0</v>
      </c>
      <c r="S323" s="33" t="b">
        <f>COUNTIF(Table1[Phone], $Q323)=S$1</f>
        <v>0</v>
      </c>
      <c r="T323" s="33" t="b">
        <f>COUNTIF(Table1[Phone], $Q323)=T$1</f>
        <v>0</v>
      </c>
      <c r="U323" s="33" t="b">
        <f>COUNTIF(Table1[Phone], $Q323)=U$1</f>
        <v>0</v>
      </c>
      <c r="V323" s="33" t="b">
        <f>COUNTIF(Table1[Phone], $Q323)=V$1</f>
        <v>0</v>
      </c>
      <c r="W323" s="33" t="b">
        <f>COUNTIF(Table1[Phone], $Q323)=W$1</f>
        <v>0</v>
      </c>
      <c r="X323" s="33" t="b">
        <f>COUNTIF(Table1[Phone], $Q323)=X$1</f>
        <v>0</v>
      </c>
      <c r="Y323" s="33" t="b">
        <f>COUNTIF(Table1[Phone], $Q323)=Y$1</f>
        <v>0</v>
      </c>
    </row>
    <row r="324" spans="2:25" x14ac:dyDescent="0.25">
      <c r="B324" s="33" t="e">
        <f t="array" ref="B324">INDEX(Table1[Restaurant Name], MATCH(0, COUNTIF($B$3:B323,Table1[Restaurant Name]), 0))</f>
        <v>#N/A</v>
      </c>
      <c r="C324" s="33" t="b">
        <f>COUNTIF(Table1[Restaurant Name], $B324)=C$1</f>
        <v>0</v>
      </c>
      <c r="D324" s="33" t="b">
        <f>COUNTIF(Table1[Restaurant Name], $B324)=D$1</f>
        <v>0</v>
      </c>
      <c r="E324" s="33" t="b">
        <f>COUNTIF(Table1[Restaurant Name], $B324)=E$1</f>
        <v>0</v>
      </c>
      <c r="F324" s="33" t="b">
        <f>COUNTIF(Table1[Restaurant Name], $B324)=F$1</f>
        <v>0</v>
      </c>
      <c r="G324" s="33" t="b">
        <f>COUNTIF(Table1[Restaurant Name], $B324)=G$1</f>
        <v>0</v>
      </c>
      <c r="H324" s="33" t="b">
        <f>COUNTIF(Table1[Restaurant Name], $B324)=H$1</f>
        <v>0</v>
      </c>
      <c r="I324" s="33" t="b">
        <f>COUNTIF(Table1[Restaurant Name], $B324)=I$1</f>
        <v>0</v>
      </c>
      <c r="J324" s="33" t="b">
        <f>COUNTIF(Table1[Restaurant Name], $B324)=J$1</f>
        <v>0</v>
      </c>
      <c r="Q324" s="33" t="e">
        <f t="array" ref="Q324">INDEX(Table1[Phone], MATCH(0, COUNTIF($Q$3:Q323,Table1[Phone]), 0))</f>
        <v>#N/A</v>
      </c>
      <c r="R324" s="33" t="b">
        <f>COUNTIF(Table1[Phone], $Q324)=R$1</f>
        <v>0</v>
      </c>
      <c r="S324" s="33" t="b">
        <f>COUNTIF(Table1[Phone], $Q324)=S$1</f>
        <v>0</v>
      </c>
      <c r="T324" s="33" t="b">
        <f>COUNTIF(Table1[Phone], $Q324)=T$1</f>
        <v>0</v>
      </c>
      <c r="U324" s="33" t="b">
        <f>COUNTIF(Table1[Phone], $Q324)=U$1</f>
        <v>0</v>
      </c>
      <c r="V324" s="33" t="b">
        <f>COUNTIF(Table1[Phone], $Q324)=V$1</f>
        <v>0</v>
      </c>
      <c r="W324" s="33" t="b">
        <f>COUNTIF(Table1[Phone], $Q324)=W$1</f>
        <v>0</v>
      </c>
      <c r="X324" s="33" t="b">
        <f>COUNTIF(Table1[Phone], $Q324)=X$1</f>
        <v>0</v>
      </c>
      <c r="Y324" s="33" t="b">
        <f>COUNTIF(Table1[Phone], $Q324)=Y$1</f>
        <v>0</v>
      </c>
    </row>
    <row r="325" spans="2:25" x14ac:dyDescent="0.25">
      <c r="B325" s="33" t="e">
        <f t="array" ref="B325">INDEX(Table1[Restaurant Name], MATCH(0, COUNTIF($B$3:B324,Table1[Restaurant Name]), 0))</f>
        <v>#N/A</v>
      </c>
      <c r="C325" s="33" t="b">
        <f>COUNTIF(Table1[Restaurant Name], $B325)=C$1</f>
        <v>0</v>
      </c>
      <c r="D325" s="33" t="b">
        <f>COUNTIF(Table1[Restaurant Name], $B325)=D$1</f>
        <v>0</v>
      </c>
      <c r="E325" s="33" t="b">
        <f>COUNTIF(Table1[Restaurant Name], $B325)=E$1</f>
        <v>0</v>
      </c>
      <c r="F325" s="33" t="b">
        <f>COUNTIF(Table1[Restaurant Name], $B325)=F$1</f>
        <v>0</v>
      </c>
      <c r="G325" s="33" t="b">
        <f>COUNTIF(Table1[Restaurant Name], $B325)=G$1</f>
        <v>0</v>
      </c>
      <c r="H325" s="33" t="b">
        <f>COUNTIF(Table1[Restaurant Name], $B325)=H$1</f>
        <v>0</v>
      </c>
      <c r="I325" s="33" t="b">
        <f>COUNTIF(Table1[Restaurant Name], $B325)=I$1</f>
        <v>0</v>
      </c>
      <c r="J325" s="33" t="b">
        <f>COUNTIF(Table1[Restaurant Name], $B325)=J$1</f>
        <v>0</v>
      </c>
      <c r="Q325" s="33" t="e">
        <f t="array" ref="Q325">INDEX(Table1[Phone], MATCH(0, COUNTIF($Q$3:Q324,Table1[Phone]), 0))</f>
        <v>#N/A</v>
      </c>
      <c r="R325" s="33" t="b">
        <f>COUNTIF(Table1[Phone], $Q325)=R$1</f>
        <v>0</v>
      </c>
      <c r="S325" s="33" t="b">
        <f>COUNTIF(Table1[Phone], $Q325)=S$1</f>
        <v>0</v>
      </c>
      <c r="T325" s="33" t="b">
        <f>COUNTIF(Table1[Phone], $Q325)=T$1</f>
        <v>0</v>
      </c>
      <c r="U325" s="33" t="b">
        <f>COUNTIF(Table1[Phone], $Q325)=U$1</f>
        <v>0</v>
      </c>
      <c r="V325" s="33" t="b">
        <f>COUNTIF(Table1[Phone], $Q325)=V$1</f>
        <v>0</v>
      </c>
      <c r="W325" s="33" t="b">
        <f>COUNTIF(Table1[Phone], $Q325)=W$1</f>
        <v>0</v>
      </c>
      <c r="X325" s="33" t="b">
        <f>COUNTIF(Table1[Phone], $Q325)=X$1</f>
        <v>0</v>
      </c>
      <c r="Y325" s="33" t="b">
        <f>COUNTIF(Table1[Phone], $Q325)=Y$1</f>
        <v>0</v>
      </c>
    </row>
    <row r="326" spans="2:25" x14ac:dyDescent="0.25">
      <c r="B326" s="33" t="e">
        <f t="array" ref="B326">INDEX(Table1[Restaurant Name], MATCH(0, COUNTIF($B$3:B325,Table1[Restaurant Name]), 0))</f>
        <v>#N/A</v>
      </c>
      <c r="C326" s="33" t="b">
        <f>COUNTIF(Table1[Restaurant Name], $B326)=C$1</f>
        <v>0</v>
      </c>
      <c r="D326" s="33" t="b">
        <f>COUNTIF(Table1[Restaurant Name], $B326)=D$1</f>
        <v>0</v>
      </c>
      <c r="E326" s="33" t="b">
        <f>COUNTIF(Table1[Restaurant Name], $B326)=E$1</f>
        <v>0</v>
      </c>
      <c r="F326" s="33" t="b">
        <f>COUNTIF(Table1[Restaurant Name], $B326)=F$1</f>
        <v>0</v>
      </c>
      <c r="G326" s="33" t="b">
        <f>COUNTIF(Table1[Restaurant Name], $B326)=G$1</f>
        <v>0</v>
      </c>
      <c r="H326" s="33" t="b">
        <f>COUNTIF(Table1[Restaurant Name], $B326)=H$1</f>
        <v>0</v>
      </c>
      <c r="I326" s="33" t="b">
        <f>COUNTIF(Table1[Restaurant Name], $B326)=I$1</f>
        <v>0</v>
      </c>
      <c r="J326" s="33" t="b">
        <f>COUNTIF(Table1[Restaurant Name], $B326)=J$1</f>
        <v>0</v>
      </c>
      <c r="Q326" s="33" t="e">
        <f t="array" ref="Q326">INDEX(Table1[Phone], MATCH(0, COUNTIF($Q$3:Q325,Table1[Phone]), 0))</f>
        <v>#N/A</v>
      </c>
      <c r="R326" s="33" t="b">
        <f>COUNTIF(Table1[Phone], $Q326)=R$1</f>
        <v>0</v>
      </c>
      <c r="S326" s="33" t="b">
        <f>COUNTIF(Table1[Phone], $Q326)=S$1</f>
        <v>0</v>
      </c>
      <c r="T326" s="33" t="b">
        <f>COUNTIF(Table1[Phone], $Q326)=T$1</f>
        <v>0</v>
      </c>
      <c r="U326" s="33" t="b">
        <f>COUNTIF(Table1[Phone], $Q326)=U$1</f>
        <v>0</v>
      </c>
      <c r="V326" s="33" t="b">
        <f>COUNTIF(Table1[Phone], $Q326)=V$1</f>
        <v>0</v>
      </c>
      <c r="W326" s="33" t="b">
        <f>COUNTIF(Table1[Phone], $Q326)=W$1</f>
        <v>0</v>
      </c>
      <c r="X326" s="33" t="b">
        <f>COUNTIF(Table1[Phone], $Q326)=X$1</f>
        <v>0</v>
      </c>
      <c r="Y326" s="33" t="b">
        <f>COUNTIF(Table1[Phone], $Q326)=Y$1</f>
        <v>0</v>
      </c>
    </row>
    <row r="327" spans="2:25" x14ac:dyDescent="0.25">
      <c r="B327" s="33" t="e">
        <f t="array" ref="B327">INDEX(Table1[Restaurant Name], MATCH(0, COUNTIF($B$3:B326,Table1[Restaurant Name]), 0))</f>
        <v>#N/A</v>
      </c>
      <c r="C327" s="33" t="b">
        <f>COUNTIF(Table1[Restaurant Name], $B327)=C$1</f>
        <v>0</v>
      </c>
      <c r="D327" s="33" t="b">
        <f>COUNTIF(Table1[Restaurant Name], $B327)=D$1</f>
        <v>0</v>
      </c>
      <c r="E327" s="33" t="b">
        <f>COUNTIF(Table1[Restaurant Name], $B327)=E$1</f>
        <v>0</v>
      </c>
      <c r="F327" s="33" t="b">
        <f>COUNTIF(Table1[Restaurant Name], $B327)=F$1</f>
        <v>0</v>
      </c>
      <c r="G327" s="33" t="b">
        <f>COUNTIF(Table1[Restaurant Name], $B327)=G$1</f>
        <v>0</v>
      </c>
      <c r="H327" s="33" t="b">
        <f>COUNTIF(Table1[Restaurant Name], $B327)=H$1</f>
        <v>0</v>
      </c>
      <c r="I327" s="33" t="b">
        <f>COUNTIF(Table1[Restaurant Name], $B327)=I$1</f>
        <v>0</v>
      </c>
      <c r="J327" s="33" t="b">
        <f>COUNTIF(Table1[Restaurant Name], $B327)=J$1</f>
        <v>0</v>
      </c>
      <c r="Q327" s="33" t="e">
        <f t="array" ref="Q327">INDEX(Table1[Phone], MATCH(0, COUNTIF($Q$3:Q326,Table1[Phone]), 0))</f>
        <v>#N/A</v>
      </c>
      <c r="R327" s="33" t="b">
        <f>COUNTIF(Table1[Phone], $Q327)=R$1</f>
        <v>0</v>
      </c>
      <c r="S327" s="33" t="b">
        <f>COUNTIF(Table1[Phone], $Q327)=S$1</f>
        <v>0</v>
      </c>
      <c r="T327" s="33" t="b">
        <f>COUNTIF(Table1[Phone], $Q327)=T$1</f>
        <v>0</v>
      </c>
      <c r="U327" s="33" t="b">
        <f>COUNTIF(Table1[Phone], $Q327)=U$1</f>
        <v>0</v>
      </c>
      <c r="V327" s="33" t="b">
        <f>COUNTIF(Table1[Phone], $Q327)=V$1</f>
        <v>0</v>
      </c>
      <c r="W327" s="33" t="b">
        <f>COUNTIF(Table1[Phone], $Q327)=W$1</f>
        <v>0</v>
      </c>
      <c r="X327" s="33" t="b">
        <f>COUNTIF(Table1[Phone], $Q327)=X$1</f>
        <v>0</v>
      </c>
      <c r="Y327" s="33" t="b">
        <f>COUNTIF(Table1[Phone], $Q327)=Y$1</f>
        <v>0</v>
      </c>
    </row>
    <row r="328" spans="2:25" x14ac:dyDescent="0.25">
      <c r="B328" s="33" t="e">
        <f t="array" ref="B328">INDEX(Table1[Restaurant Name], MATCH(0, COUNTIF($B$3:B327,Table1[Restaurant Name]), 0))</f>
        <v>#N/A</v>
      </c>
      <c r="C328" s="33" t="b">
        <f>COUNTIF(Table1[Restaurant Name], $B328)=C$1</f>
        <v>0</v>
      </c>
      <c r="D328" s="33" t="b">
        <f>COUNTIF(Table1[Restaurant Name], $B328)=D$1</f>
        <v>0</v>
      </c>
      <c r="E328" s="33" t="b">
        <f>COUNTIF(Table1[Restaurant Name], $B328)=E$1</f>
        <v>0</v>
      </c>
      <c r="F328" s="33" t="b">
        <f>COUNTIF(Table1[Restaurant Name], $B328)=F$1</f>
        <v>0</v>
      </c>
      <c r="G328" s="33" t="b">
        <f>COUNTIF(Table1[Restaurant Name], $B328)=G$1</f>
        <v>0</v>
      </c>
      <c r="H328" s="33" t="b">
        <f>COUNTIF(Table1[Restaurant Name], $B328)=H$1</f>
        <v>0</v>
      </c>
      <c r="I328" s="33" t="b">
        <f>COUNTIF(Table1[Restaurant Name], $B328)=I$1</f>
        <v>0</v>
      </c>
      <c r="J328" s="33" t="b">
        <f>COUNTIF(Table1[Restaurant Name], $B328)=J$1</f>
        <v>0</v>
      </c>
      <c r="Q328" s="33" t="e">
        <f t="array" ref="Q328">INDEX(Table1[Phone], MATCH(0, COUNTIF($Q$3:Q327,Table1[Phone]), 0))</f>
        <v>#N/A</v>
      </c>
      <c r="R328" s="33" t="b">
        <f>COUNTIF(Table1[Phone], $Q328)=R$1</f>
        <v>0</v>
      </c>
      <c r="S328" s="33" t="b">
        <f>COUNTIF(Table1[Phone], $Q328)=S$1</f>
        <v>0</v>
      </c>
      <c r="T328" s="33" t="b">
        <f>COUNTIF(Table1[Phone], $Q328)=T$1</f>
        <v>0</v>
      </c>
      <c r="U328" s="33" t="b">
        <f>COUNTIF(Table1[Phone], $Q328)=U$1</f>
        <v>0</v>
      </c>
      <c r="V328" s="33" t="b">
        <f>COUNTIF(Table1[Phone], $Q328)=V$1</f>
        <v>0</v>
      </c>
      <c r="W328" s="33" t="b">
        <f>COUNTIF(Table1[Phone], $Q328)=W$1</f>
        <v>0</v>
      </c>
      <c r="X328" s="33" t="b">
        <f>COUNTIF(Table1[Phone], $Q328)=X$1</f>
        <v>0</v>
      </c>
      <c r="Y328" s="33" t="b">
        <f>COUNTIF(Table1[Phone], $Q328)=Y$1</f>
        <v>0</v>
      </c>
    </row>
    <row r="329" spans="2:25" x14ac:dyDescent="0.25">
      <c r="B329" s="33" t="e">
        <f t="array" ref="B329">INDEX(Table1[Restaurant Name], MATCH(0, COUNTIF($B$3:B328,Table1[Restaurant Name]), 0))</f>
        <v>#N/A</v>
      </c>
      <c r="C329" s="33" t="b">
        <f>COUNTIF(Table1[Restaurant Name], $B329)=C$1</f>
        <v>0</v>
      </c>
      <c r="D329" s="33" t="b">
        <f>COUNTIF(Table1[Restaurant Name], $B329)=D$1</f>
        <v>0</v>
      </c>
      <c r="E329" s="33" t="b">
        <f>COUNTIF(Table1[Restaurant Name], $B329)=E$1</f>
        <v>0</v>
      </c>
      <c r="F329" s="33" t="b">
        <f>COUNTIF(Table1[Restaurant Name], $B329)=F$1</f>
        <v>0</v>
      </c>
      <c r="G329" s="33" t="b">
        <f>COUNTIF(Table1[Restaurant Name], $B329)=G$1</f>
        <v>0</v>
      </c>
      <c r="H329" s="33" t="b">
        <f>COUNTIF(Table1[Restaurant Name], $B329)=H$1</f>
        <v>0</v>
      </c>
      <c r="I329" s="33" t="b">
        <f>COUNTIF(Table1[Restaurant Name], $B329)=I$1</f>
        <v>0</v>
      </c>
      <c r="J329" s="33" t="b">
        <f>COUNTIF(Table1[Restaurant Name], $B329)=J$1</f>
        <v>0</v>
      </c>
      <c r="Q329" s="33" t="e">
        <f t="array" ref="Q329">INDEX(Table1[Phone], MATCH(0, COUNTIF($Q$3:Q328,Table1[Phone]), 0))</f>
        <v>#N/A</v>
      </c>
      <c r="R329" s="33" t="b">
        <f>COUNTIF(Table1[Phone], $Q329)=R$1</f>
        <v>0</v>
      </c>
      <c r="S329" s="33" t="b">
        <f>COUNTIF(Table1[Phone], $Q329)=S$1</f>
        <v>0</v>
      </c>
      <c r="T329" s="33" t="b">
        <f>COUNTIF(Table1[Phone], $Q329)=T$1</f>
        <v>0</v>
      </c>
      <c r="U329" s="33" t="b">
        <f>COUNTIF(Table1[Phone], $Q329)=U$1</f>
        <v>0</v>
      </c>
      <c r="V329" s="33" t="b">
        <f>COUNTIF(Table1[Phone], $Q329)=V$1</f>
        <v>0</v>
      </c>
      <c r="W329" s="33" t="b">
        <f>COUNTIF(Table1[Phone], $Q329)=W$1</f>
        <v>0</v>
      </c>
      <c r="X329" s="33" t="b">
        <f>COUNTIF(Table1[Phone], $Q329)=X$1</f>
        <v>0</v>
      </c>
      <c r="Y329" s="33" t="b">
        <f>COUNTIF(Table1[Phone], $Q329)=Y$1</f>
        <v>0</v>
      </c>
    </row>
    <row r="330" spans="2:25" x14ac:dyDescent="0.25">
      <c r="B330" s="33" t="e">
        <f t="array" ref="B330">INDEX(Table1[Restaurant Name], MATCH(0, COUNTIF($B$3:B329,Table1[Restaurant Name]), 0))</f>
        <v>#N/A</v>
      </c>
      <c r="C330" s="33" t="b">
        <f>COUNTIF(Table1[Restaurant Name], $B330)=C$1</f>
        <v>0</v>
      </c>
      <c r="D330" s="33" t="b">
        <f>COUNTIF(Table1[Restaurant Name], $B330)=D$1</f>
        <v>0</v>
      </c>
      <c r="E330" s="33" t="b">
        <f>COUNTIF(Table1[Restaurant Name], $B330)=E$1</f>
        <v>0</v>
      </c>
      <c r="F330" s="33" t="b">
        <f>COUNTIF(Table1[Restaurant Name], $B330)=F$1</f>
        <v>0</v>
      </c>
      <c r="G330" s="33" t="b">
        <f>COUNTIF(Table1[Restaurant Name], $B330)=G$1</f>
        <v>0</v>
      </c>
      <c r="H330" s="33" t="b">
        <f>COUNTIF(Table1[Restaurant Name], $B330)=H$1</f>
        <v>0</v>
      </c>
      <c r="I330" s="33" t="b">
        <f>COUNTIF(Table1[Restaurant Name], $B330)=I$1</f>
        <v>0</v>
      </c>
      <c r="J330" s="33" t="b">
        <f>COUNTIF(Table1[Restaurant Name], $B330)=J$1</f>
        <v>0</v>
      </c>
      <c r="Q330" s="33" t="e">
        <f t="array" ref="Q330">INDEX(Table1[Phone], MATCH(0, COUNTIF($Q$3:Q329,Table1[Phone]), 0))</f>
        <v>#N/A</v>
      </c>
      <c r="R330" s="33" t="b">
        <f>COUNTIF(Table1[Phone], $Q330)=R$1</f>
        <v>0</v>
      </c>
      <c r="S330" s="33" t="b">
        <f>COUNTIF(Table1[Phone], $Q330)=S$1</f>
        <v>0</v>
      </c>
      <c r="T330" s="33" t="b">
        <f>COUNTIF(Table1[Phone], $Q330)=T$1</f>
        <v>0</v>
      </c>
      <c r="U330" s="33" t="b">
        <f>COUNTIF(Table1[Phone], $Q330)=U$1</f>
        <v>0</v>
      </c>
      <c r="V330" s="33" t="b">
        <f>COUNTIF(Table1[Phone], $Q330)=V$1</f>
        <v>0</v>
      </c>
      <c r="W330" s="33" t="b">
        <f>COUNTIF(Table1[Phone], $Q330)=W$1</f>
        <v>0</v>
      </c>
      <c r="X330" s="33" t="b">
        <f>COUNTIF(Table1[Phone], $Q330)=X$1</f>
        <v>0</v>
      </c>
      <c r="Y330" s="33" t="b">
        <f>COUNTIF(Table1[Phone], $Q330)=Y$1</f>
        <v>0</v>
      </c>
    </row>
    <row r="331" spans="2:25" x14ac:dyDescent="0.25">
      <c r="B331" s="33" t="e">
        <f t="array" ref="B331">INDEX(Table1[Restaurant Name], MATCH(0, COUNTIF($B$3:B330,Table1[Restaurant Name]), 0))</f>
        <v>#N/A</v>
      </c>
      <c r="C331" s="33" t="b">
        <f>COUNTIF(Table1[Restaurant Name], $B331)=C$1</f>
        <v>0</v>
      </c>
      <c r="D331" s="33" t="b">
        <f>COUNTIF(Table1[Restaurant Name], $B331)=D$1</f>
        <v>0</v>
      </c>
      <c r="E331" s="33" t="b">
        <f>COUNTIF(Table1[Restaurant Name], $B331)=E$1</f>
        <v>0</v>
      </c>
      <c r="F331" s="33" t="b">
        <f>COUNTIF(Table1[Restaurant Name], $B331)=F$1</f>
        <v>0</v>
      </c>
      <c r="G331" s="33" t="b">
        <f>COUNTIF(Table1[Restaurant Name], $B331)=G$1</f>
        <v>0</v>
      </c>
      <c r="H331" s="33" t="b">
        <f>COUNTIF(Table1[Restaurant Name], $B331)=H$1</f>
        <v>0</v>
      </c>
      <c r="I331" s="33" t="b">
        <f>COUNTIF(Table1[Restaurant Name], $B331)=I$1</f>
        <v>0</v>
      </c>
      <c r="J331" s="33" t="b">
        <f>COUNTIF(Table1[Restaurant Name], $B331)=J$1</f>
        <v>0</v>
      </c>
      <c r="Q331" s="33" t="e">
        <f t="array" ref="Q331">INDEX(Table1[Phone], MATCH(0, COUNTIF($Q$3:Q330,Table1[Phone]), 0))</f>
        <v>#N/A</v>
      </c>
      <c r="R331" s="33" t="b">
        <f>COUNTIF(Table1[Phone], $Q331)=R$1</f>
        <v>0</v>
      </c>
      <c r="S331" s="33" t="b">
        <f>COUNTIF(Table1[Phone], $Q331)=S$1</f>
        <v>0</v>
      </c>
      <c r="T331" s="33" t="b">
        <f>COUNTIF(Table1[Phone], $Q331)=T$1</f>
        <v>0</v>
      </c>
      <c r="U331" s="33" t="b">
        <f>COUNTIF(Table1[Phone], $Q331)=U$1</f>
        <v>0</v>
      </c>
      <c r="V331" s="33" t="b">
        <f>COUNTIF(Table1[Phone], $Q331)=V$1</f>
        <v>0</v>
      </c>
      <c r="W331" s="33" t="b">
        <f>COUNTIF(Table1[Phone], $Q331)=W$1</f>
        <v>0</v>
      </c>
      <c r="X331" s="33" t="b">
        <f>COUNTIF(Table1[Phone], $Q331)=X$1</f>
        <v>0</v>
      </c>
      <c r="Y331" s="33" t="b">
        <f>COUNTIF(Table1[Phone], $Q331)=Y$1</f>
        <v>0</v>
      </c>
    </row>
    <row r="332" spans="2:25" x14ac:dyDescent="0.25">
      <c r="B332" s="33" t="e">
        <f t="array" ref="B332">INDEX(Table1[Restaurant Name], MATCH(0, COUNTIF($B$3:B331,Table1[Restaurant Name]), 0))</f>
        <v>#N/A</v>
      </c>
      <c r="C332" s="33" t="b">
        <f>COUNTIF(Table1[Restaurant Name], $B332)=C$1</f>
        <v>0</v>
      </c>
      <c r="D332" s="33" t="b">
        <f>COUNTIF(Table1[Restaurant Name], $B332)=D$1</f>
        <v>0</v>
      </c>
      <c r="E332" s="33" t="b">
        <f>COUNTIF(Table1[Restaurant Name], $B332)=E$1</f>
        <v>0</v>
      </c>
      <c r="F332" s="33" t="b">
        <f>COUNTIF(Table1[Restaurant Name], $B332)=F$1</f>
        <v>0</v>
      </c>
      <c r="G332" s="33" t="b">
        <f>COUNTIF(Table1[Restaurant Name], $B332)=G$1</f>
        <v>0</v>
      </c>
      <c r="H332" s="33" t="b">
        <f>COUNTIF(Table1[Restaurant Name], $B332)=H$1</f>
        <v>0</v>
      </c>
      <c r="I332" s="33" t="b">
        <f>COUNTIF(Table1[Restaurant Name], $B332)=I$1</f>
        <v>0</v>
      </c>
      <c r="J332" s="33" t="b">
        <f>COUNTIF(Table1[Restaurant Name], $B332)=J$1</f>
        <v>0</v>
      </c>
      <c r="Q332" s="33" t="e">
        <f t="array" ref="Q332">INDEX(Table1[Phone], MATCH(0, COUNTIF($Q$3:Q331,Table1[Phone]), 0))</f>
        <v>#N/A</v>
      </c>
      <c r="R332" s="33" t="b">
        <f>COUNTIF(Table1[Phone], $Q332)=R$1</f>
        <v>0</v>
      </c>
      <c r="S332" s="33" t="b">
        <f>COUNTIF(Table1[Phone], $Q332)=S$1</f>
        <v>0</v>
      </c>
      <c r="T332" s="33" t="b">
        <f>COUNTIF(Table1[Phone], $Q332)=T$1</f>
        <v>0</v>
      </c>
      <c r="U332" s="33" t="b">
        <f>COUNTIF(Table1[Phone], $Q332)=U$1</f>
        <v>0</v>
      </c>
      <c r="V332" s="33" t="b">
        <f>COUNTIF(Table1[Phone], $Q332)=V$1</f>
        <v>0</v>
      </c>
      <c r="W332" s="33" t="b">
        <f>COUNTIF(Table1[Phone], $Q332)=W$1</f>
        <v>0</v>
      </c>
      <c r="X332" s="33" t="b">
        <f>COUNTIF(Table1[Phone], $Q332)=X$1</f>
        <v>0</v>
      </c>
      <c r="Y332" s="33" t="b">
        <f>COUNTIF(Table1[Phone], $Q332)=Y$1</f>
        <v>0</v>
      </c>
    </row>
    <row r="333" spans="2:25" x14ac:dyDescent="0.25">
      <c r="B333" s="33" t="e">
        <f t="array" ref="B333">INDEX(Table1[Restaurant Name], MATCH(0, COUNTIF($B$3:B332,Table1[Restaurant Name]), 0))</f>
        <v>#N/A</v>
      </c>
      <c r="C333" s="33" t="b">
        <f>COUNTIF(Table1[Restaurant Name], $B333)=C$1</f>
        <v>0</v>
      </c>
      <c r="D333" s="33" t="b">
        <f>COUNTIF(Table1[Restaurant Name], $B333)=D$1</f>
        <v>0</v>
      </c>
      <c r="E333" s="33" t="b">
        <f>COUNTIF(Table1[Restaurant Name], $B333)=E$1</f>
        <v>0</v>
      </c>
      <c r="F333" s="33" t="b">
        <f>COUNTIF(Table1[Restaurant Name], $B333)=F$1</f>
        <v>0</v>
      </c>
      <c r="G333" s="33" t="b">
        <f>COUNTIF(Table1[Restaurant Name], $B333)=G$1</f>
        <v>0</v>
      </c>
      <c r="H333" s="33" t="b">
        <f>COUNTIF(Table1[Restaurant Name], $B333)=H$1</f>
        <v>0</v>
      </c>
      <c r="I333" s="33" t="b">
        <f>COUNTIF(Table1[Restaurant Name], $B333)=I$1</f>
        <v>0</v>
      </c>
      <c r="J333" s="33" t="b">
        <f>COUNTIF(Table1[Restaurant Name], $B333)=J$1</f>
        <v>0</v>
      </c>
      <c r="Q333" s="33" t="e">
        <f t="array" ref="Q333">INDEX(Table1[Phone], MATCH(0, COUNTIF($Q$3:Q332,Table1[Phone]), 0))</f>
        <v>#N/A</v>
      </c>
      <c r="R333" s="33" t="b">
        <f>COUNTIF(Table1[Phone], $Q333)=R$1</f>
        <v>0</v>
      </c>
      <c r="S333" s="33" t="b">
        <f>COUNTIF(Table1[Phone], $Q333)=S$1</f>
        <v>0</v>
      </c>
      <c r="T333" s="33" t="b">
        <f>COUNTIF(Table1[Phone], $Q333)=T$1</f>
        <v>0</v>
      </c>
      <c r="U333" s="33" t="b">
        <f>COUNTIF(Table1[Phone], $Q333)=U$1</f>
        <v>0</v>
      </c>
      <c r="V333" s="33" t="b">
        <f>COUNTIF(Table1[Phone], $Q333)=V$1</f>
        <v>0</v>
      </c>
      <c r="W333" s="33" t="b">
        <f>COUNTIF(Table1[Phone], $Q333)=W$1</f>
        <v>0</v>
      </c>
      <c r="X333" s="33" t="b">
        <f>COUNTIF(Table1[Phone], $Q333)=X$1</f>
        <v>0</v>
      </c>
      <c r="Y333" s="33" t="b">
        <f>COUNTIF(Table1[Phone], $Q333)=Y$1</f>
        <v>0</v>
      </c>
    </row>
    <row r="334" spans="2:25" x14ac:dyDescent="0.25">
      <c r="B334" s="33" t="e">
        <f t="array" ref="B334">INDEX(Table1[Restaurant Name], MATCH(0, COUNTIF($B$3:B333,Table1[Restaurant Name]), 0))</f>
        <v>#N/A</v>
      </c>
      <c r="C334" s="33" t="b">
        <f>COUNTIF(Table1[Restaurant Name], $B334)=C$1</f>
        <v>0</v>
      </c>
      <c r="D334" s="33" t="b">
        <f>COUNTIF(Table1[Restaurant Name], $B334)=D$1</f>
        <v>0</v>
      </c>
      <c r="E334" s="33" t="b">
        <f>COUNTIF(Table1[Restaurant Name], $B334)=E$1</f>
        <v>0</v>
      </c>
      <c r="F334" s="33" t="b">
        <f>COUNTIF(Table1[Restaurant Name], $B334)=F$1</f>
        <v>0</v>
      </c>
      <c r="G334" s="33" t="b">
        <f>COUNTIF(Table1[Restaurant Name], $B334)=G$1</f>
        <v>0</v>
      </c>
      <c r="H334" s="33" t="b">
        <f>COUNTIF(Table1[Restaurant Name], $B334)=H$1</f>
        <v>0</v>
      </c>
      <c r="I334" s="33" t="b">
        <f>COUNTIF(Table1[Restaurant Name], $B334)=I$1</f>
        <v>0</v>
      </c>
      <c r="J334" s="33" t="b">
        <f>COUNTIF(Table1[Restaurant Name], $B334)=J$1</f>
        <v>0</v>
      </c>
      <c r="Q334" s="33" t="e">
        <f t="array" ref="Q334">INDEX(Table1[Phone], MATCH(0, COUNTIF($Q$3:Q333,Table1[Phone]), 0))</f>
        <v>#N/A</v>
      </c>
      <c r="R334" s="33" t="b">
        <f>COUNTIF(Table1[Phone], $Q334)=R$1</f>
        <v>0</v>
      </c>
      <c r="S334" s="33" t="b">
        <f>COUNTIF(Table1[Phone], $Q334)=S$1</f>
        <v>0</v>
      </c>
      <c r="T334" s="33" t="b">
        <f>COUNTIF(Table1[Phone], $Q334)=T$1</f>
        <v>0</v>
      </c>
      <c r="U334" s="33" t="b">
        <f>COUNTIF(Table1[Phone], $Q334)=U$1</f>
        <v>0</v>
      </c>
      <c r="V334" s="33" t="b">
        <f>COUNTIF(Table1[Phone], $Q334)=V$1</f>
        <v>0</v>
      </c>
      <c r="W334" s="33" t="b">
        <f>COUNTIF(Table1[Phone], $Q334)=W$1</f>
        <v>0</v>
      </c>
      <c r="X334" s="33" t="b">
        <f>COUNTIF(Table1[Phone], $Q334)=X$1</f>
        <v>0</v>
      </c>
      <c r="Y334" s="33" t="b">
        <f>COUNTIF(Table1[Phone], $Q334)=Y$1</f>
        <v>0</v>
      </c>
    </row>
    <row r="335" spans="2:25" x14ac:dyDescent="0.25">
      <c r="B335" s="33" t="e">
        <f t="array" ref="B335">INDEX(Table1[Restaurant Name], MATCH(0, COUNTIF($B$3:B334,Table1[Restaurant Name]), 0))</f>
        <v>#N/A</v>
      </c>
      <c r="C335" s="33" t="b">
        <f>COUNTIF(Table1[Restaurant Name], $B335)=C$1</f>
        <v>0</v>
      </c>
      <c r="D335" s="33" t="b">
        <f>COUNTIF(Table1[Restaurant Name], $B335)=D$1</f>
        <v>0</v>
      </c>
      <c r="E335" s="33" t="b">
        <f>COUNTIF(Table1[Restaurant Name], $B335)=E$1</f>
        <v>0</v>
      </c>
      <c r="F335" s="33" t="b">
        <f>COUNTIF(Table1[Restaurant Name], $B335)=F$1</f>
        <v>0</v>
      </c>
      <c r="G335" s="33" t="b">
        <f>COUNTIF(Table1[Restaurant Name], $B335)=G$1</f>
        <v>0</v>
      </c>
      <c r="H335" s="33" t="b">
        <f>COUNTIF(Table1[Restaurant Name], $B335)=H$1</f>
        <v>0</v>
      </c>
      <c r="I335" s="33" t="b">
        <f>COUNTIF(Table1[Restaurant Name], $B335)=I$1</f>
        <v>0</v>
      </c>
      <c r="J335" s="33" t="b">
        <f>COUNTIF(Table1[Restaurant Name], $B335)=J$1</f>
        <v>0</v>
      </c>
      <c r="Q335" s="33" t="e">
        <f t="array" ref="Q335">INDEX(Table1[Phone], MATCH(0, COUNTIF($Q$3:Q334,Table1[Phone]), 0))</f>
        <v>#N/A</v>
      </c>
      <c r="R335" s="33" t="b">
        <f>COUNTIF(Table1[Phone], $Q335)=R$1</f>
        <v>0</v>
      </c>
      <c r="S335" s="33" t="b">
        <f>COUNTIF(Table1[Phone], $Q335)=S$1</f>
        <v>0</v>
      </c>
      <c r="T335" s="33" t="b">
        <f>COUNTIF(Table1[Phone], $Q335)=T$1</f>
        <v>0</v>
      </c>
      <c r="U335" s="33" t="b">
        <f>COUNTIF(Table1[Phone], $Q335)=U$1</f>
        <v>0</v>
      </c>
      <c r="V335" s="33" t="b">
        <f>COUNTIF(Table1[Phone], $Q335)=V$1</f>
        <v>0</v>
      </c>
      <c r="W335" s="33" t="b">
        <f>COUNTIF(Table1[Phone], $Q335)=W$1</f>
        <v>0</v>
      </c>
      <c r="X335" s="33" t="b">
        <f>COUNTIF(Table1[Phone], $Q335)=X$1</f>
        <v>0</v>
      </c>
      <c r="Y335" s="33" t="b">
        <f>COUNTIF(Table1[Phone], $Q335)=Y$1</f>
        <v>0</v>
      </c>
    </row>
    <row r="336" spans="2:25" x14ac:dyDescent="0.25">
      <c r="B336" s="33" t="e">
        <f t="array" ref="B336">INDEX(Table1[Restaurant Name], MATCH(0, COUNTIF($B$3:B335,Table1[Restaurant Name]), 0))</f>
        <v>#N/A</v>
      </c>
      <c r="C336" s="33" t="b">
        <f>COUNTIF(Table1[Restaurant Name], $B336)=C$1</f>
        <v>0</v>
      </c>
      <c r="D336" s="33" t="b">
        <f>COUNTIF(Table1[Restaurant Name], $B336)=D$1</f>
        <v>0</v>
      </c>
      <c r="E336" s="33" t="b">
        <f>COUNTIF(Table1[Restaurant Name], $B336)=E$1</f>
        <v>0</v>
      </c>
      <c r="F336" s="33" t="b">
        <f>COUNTIF(Table1[Restaurant Name], $B336)=F$1</f>
        <v>0</v>
      </c>
      <c r="G336" s="33" t="b">
        <f>COUNTIF(Table1[Restaurant Name], $B336)=G$1</f>
        <v>0</v>
      </c>
      <c r="H336" s="33" t="b">
        <f>COUNTIF(Table1[Restaurant Name], $B336)=H$1</f>
        <v>0</v>
      </c>
      <c r="I336" s="33" t="b">
        <f>COUNTIF(Table1[Restaurant Name], $B336)=I$1</f>
        <v>0</v>
      </c>
      <c r="J336" s="33" t="b">
        <f>COUNTIF(Table1[Restaurant Name], $B336)=J$1</f>
        <v>0</v>
      </c>
      <c r="Q336" s="33" t="e">
        <f t="array" ref="Q336">INDEX(Table1[Phone], MATCH(0, COUNTIF($Q$3:Q335,Table1[Phone]), 0))</f>
        <v>#N/A</v>
      </c>
      <c r="R336" s="33" t="b">
        <f>COUNTIF(Table1[Phone], $Q336)=R$1</f>
        <v>0</v>
      </c>
      <c r="S336" s="33" t="b">
        <f>COUNTIF(Table1[Phone], $Q336)=S$1</f>
        <v>0</v>
      </c>
      <c r="T336" s="33" t="b">
        <f>COUNTIF(Table1[Phone], $Q336)=T$1</f>
        <v>0</v>
      </c>
      <c r="U336" s="33" t="b">
        <f>COUNTIF(Table1[Phone], $Q336)=U$1</f>
        <v>0</v>
      </c>
      <c r="V336" s="33" t="b">
        <f>COUNTIF(Table1[Phone], $Q336)=V$1</f>
        <v>0</v>
      </c>
      <c r="W336" s="33" t="b">
        <f>COUNTIF(Table1[Phone], $Q336)=W$1</f>
        <v>0</v>
      </c>
      <c r="X336" s="33" t="b">
        <f>COUNTIF(Table1[Phone], $Q336)=X$1</f>
        <v>0</v>
      </c>
      <c r="Y336" s="33" t="b">
        <f>COUNTIF(Table1[Phone], $Q336)=Y$1</f>
        <v>0</v>
      </c>
    </row>
    <row r="337" spans="2:25" x14ac:dyDescent="0.25">
      <c r="B337" s="33" t="e">
        <f t="array" ref="B337">INDEX(Table1[Restaurant Name], MATCH(0, COUNTIF($B$3:B336,Table1[Restaurant Name]), 0))</f>
        <v>#N/A</v>
      </c>
      <c r="C337" s="33" t="b">
        <f>COUNTIF(Table1[Restaurant Name], $B337)=C$1</f>
        <v>0</v>
      </c>
      <c r="D337" s="33" t="b">
        <f>COUNTIF(Table1[Restaurant Name], $B337)=D$1</f>
        <v>0</v>
      </c>
      <c r="E337" s="33" t="b">
        <f>COUNTIF(Table1[Restaurant Name], $B337)=E$1</f>
        <v>0</v>
      </c>
      <c r="F337" s="33" t="b">
        <f>COUNTIF(Table1[Restaurant Name], $B337)=F$1</f>
        <v>0</v>
      </c>
      <c r="G337" s="33" t="b">
        <f>COUNTIF(Table1[Restaurant Name], $B337)=G$1</f>
        <v>0</v>
      </c>
      <c r="H337" s="33" t="b">
        <f>COUNTIF(Table1[Restaurant Name], $B337)=H$1</f>
        <v>0</v>
      </c>
      <c r="I337" s="33" t="b">
        <f>COUNTIF(Table1[Restaurant Name], $B337)=I$1</f>
        <v>0</v>
      </c>
      <c r="J337" s="33" t="b">
        <f>COUNTIF(Table1[Restaurant Name], $B337)=J$1</f>
        <v>0</v>
      </c>
      <c r="Q337" s="33" t="e">
        <f t="array" ref="Q337">INDEX(Table1[Phone], MATCH(0, COUNTIF($Q$3:Q336,Table1[Phone]), 0))</f>
        <v>#N/A</v>
      </c>
      <c r="R337" s="33" t="b">
        <f>COUNTIF(Table1[Phone], $Q337)=R$1</f>
        <v>0</v>
      </c>
      <c r="S337" s="33" t="b">
        <f>COUNTIF(Table1[Phone], $Q337)=S$1</f>
        <v>0</v>
      </c>
      <c r="T337" s="33" t="b">
        <f>COUNTIF(Table1[Phone], $Q337)=T$1</f>
        <v>0</v>
      </c>
      <c r="U337" s="33" t="b">
        <f>COUNTIF(Table1[Phone], $Q337)=U$1</f>
        <v>0</v>
      </c>
      <c r="V337" s="33" t="b">
        <f>COUNTIF(Table1[Phone], $Q337)=V$1</f>
        <v>0</v>
      </c>
      <c r="W337" s="33" t="b">
        <f>COUNTIF(Table1[Phone], $Q337)=W$1</f>
        <v>0</v>
      </c>
      <c r="X337" s="33" t="b">
        <f>COUNTIF(Table1[Phone], $Q337)=X$1</f>
        <v>0</v>
      </c>
      <c r="Y337" s="33" t="b">
        <f>COUNTIF(Table1[Phone], $Q337)=Y$1</f>
        <v>0</v>
      </c>
    </row>
    <row r="338" spans="2:25" x14ac:dyDescent="0.25">
      <c r="B338" s="33" t="e">
        <f t="array" ref="B338">INDEX(Table1[Restaurant Name], MATCH(0, COUNTIF($B$3:B337,Table1[Restaurant Name]), 0))</f>
        <v>#N/A</v>
      </c>
      <c r="C338" s="33" t="b">
        <f>COUNTIF(Table1[Restaurant Name], $B338)=C$1</f>
        <v>0</v>
      </c>
      <c r="D338" s="33" t="b">
        <f>COUNTIF(Table1[Restaurant Name], $B338)=D$1</f>
        <v>0</v>
      </c>
      <c r="E338" s="33" t="b">
        <f>COUNTIF(Table1[Restaurant Name], $B338)=E$1</f>
        <v>0</v>
      </c>
      <c r="F338" s="33" t="b">
        <f>COUNTIF(Table1[Restaurant Name], $B338)=F$1</f>
        <v>0</v>
      </c>
      <c r="G338" s="33" t="b">
        <f>COUNTIF(Table1[Restaurant Name], $B338)=G$1</f>
        <v>0</v>
      </c>
      <c r="H338" s="33" t="b">
        <f>COUNTIF(Table1[Restaurant Name], $B338)=H$1</f>
        <v>0</v>
      </c>
      <c r="I338" s="33" t="b">
        <f>COUNTIF(Table1[Restaurant Name], $B338)=I$1</f>
        <v>0</v>
      </c>
      <c r="J338" s="33" t="b">
        <f>COUNTIF(Table1[Restaurant Name], $B338)=J$1</f>
        <v>0</v>
      </c>
      <c r="Q338" s="33" t="e">
        <f t="array" ref="Q338">INDEX(Table1[Phone], MATCH(0, COUNTIF($Q$3:Q337,Table1[Phone]), 0))</f>
        <v>#N/A</v>
      </c>
      <c r="R338" s="33" t="b">
        <f>COUNTIF(Table1[Phone], $Q338)=R$1</f>
        <v>0</v>
      </c>
      <c r="S338" s="33" t="b">
        <f>COUNTIF(Table1[Phone], $Q338)=S$1</f>
        <v>0</v>
      </c>
      <c r="T338" s="33" t="b">
        <f>COUNTIF(Table1[Phone], $Q338)=T$1</f>
        <v>0</v>
      </c>
      <c r="U338" s="33" t="b">
        <f>COUNTIF(Table1[Phone], $Q338)=U$1</f>
        <v>0</v>
      </c>
      <c r="V338" s="33" t="b">
        <f>COUNTIF(Table1[Phone], $Q338)=V$1</f>
        <v>0</v>
      </c>
      <c r="W338" s="33" t="b">
        <f>COUNTIF(Table1[Phone], $Q338)=W$1</f>
        <v>0</v>
      </c>
      <c r="X338" s="33" t="b">
        <f>COUNTIF(Table1[Phone], $Q338)=X$1</f>
        <v>0</v>
      </c>
      <c r="Y338" s="33" t="b">
        <f>COUNTIF(Table1[Phone], $Q338)=Y$1</f>
        <v>0</v>
      </c>
    </row>
    <row r="339" spans="2:25" x14ac:dyDescent="0.25">
      <c r="B339" s="33" t="e">
        <f t="array" ref="B339">INDEX(Table1[Restaurant Name], MATCH(0, COUNTIF($B$3:B338,Table1[Restaurant Name]), 0))</f>
        <v>#N/A</v>
      </c>
      <c r="C339" s="33" t="b">
        <f>COUNTIF(Table1[Restaurant Name], $B339)=C$1</f>
        <v>0</v>
      </c>
      <c r="D339" s="33" t="b">
        <f>COUNTIF(Table1[Restaurant Name], $B339)=D$1</f>
        <v>0</v>
      </c>
      <c r="E339" s="33" t="b">
        <f>COUNTIF(Table1[Restaurant Name], $B339)=E$1</f>
        <v>0</v>
      </c>
      <c r="F339" s="33" t="b">
        <f>COUNTIF(Table1[Restaurant Name], $B339)=F$1</f>
        <v>0</v>
      </c>
      <c r="G339" s="33" t="b">
        <f>COUNTIF(Table1[Restaurant Name], $B339)=G$1</f>
        <v>0</v>
      </c>
      <c r="H339" s="33" t="b">
        <f>COUNTIF(Table1[Restaurant Name], $B339)=H$1</f>
        <v>0</v>
      </c>
      <c r="I339" s="33" t="b">
        <f>COUNTIF(Table1[Restaurant Name], $B339)=I$1</f>
        <v>0</v>
      </c>
      <c r="J339" s="33" t="b">
        <f>COUNTIF(Table1[Restaurant Name], $B339)=J$1</f>
        <v>0</v>
      </c>
      <c r="Q339" s="33" t="e">
        <f t="array" ref="Q339">INDEX(Table1[Phone], MATCH(0, COUNTIF($Q$3:Q338,Table1[Phone]), 0))</f>
        <v>#N/A</v>
      </c>
      <c r="R339" s="33" t="b">
        <f>COUNTIF(Table1[Phone], $Q339)=R$1</f>
        <v>0</v>
      </c>
      <c r="S339" s="33" t="b">
        <f>COUNTIF(Table1[Phone], $Q339)=S$1</f>
        <v>0</v>
      </c>
      <c r="T339" s="33" t="b">
        <f>COUNTIF(Table1[Phone], $Q339)=T$1</f>
        <v>0</v>
      </c>
      <c r="U339" s="33" t="b">
        <f>COUNTIF(Table1[Phone], $Q339)=U$1</f>
        <v>0</v>
      </c>
      <c r="V339" s="33" t="b">
        <f>COUNTIF(Table1[Phone], $Q339)=V$1</f>
        <v>0</v>
      </c>
      <c r="W339" s="33" t="b">
        <f>COUNTIF(Table1[Phone], $Q339)=W$1</f>
        <v>0</v>
      </c>
      <c r="X339" s="33" t="b">
        <f>COUNTIF(Table1[Phone], $Q339)=X$1</f>
        <v>0</v>
      </c>
      <c r="Y339" s="33" t="b">
        <f>COUNTIF(Table1[Phone], $Q339)=Y$1</f>
        <v>0</v>
      </c>
    </row>
    <row r="340" spans="2:25" x14ac:dyDescent="0.25">
      <c r="B340" s="33" t="e">
        <f t="array" ref="B340">INDEX(Table1[Restaurant Name], MATCH(0, COUNTIF($B$3:B339,Table1[Restaurant Name]), 0))</f>
        <v>#N/A</v>
      </c>
      <c r="C340" s="33" t="b">
        <f>COUNTIF(Table1[Restaurant Name], $B340)=C$1</f>
        <v>0</v>
      </c>
      <c r="D340" s="33" t="b">
        <f>COUNTIF(Table1[Restaurant Name], $B340)=D$1</f>
        <v>0</v>
      </c>
      <c r="E340" s="33" t="b">
        <f>COUNTIF(Table1[Restaurant Name], $B340)=E$1</f>
        <v>0</v>
      </c>
      <c r="F340" s="33" t="b">
        <f>COUNTIF(Table1[Restaurant Name], $B340)=F$1</f>
        <v>0</v>
      </c>
      <c r="G340" s="33" t="b">
        <f>COUNTIF(Table1[Restaurant Name], $B340)=G$1</f>
        <v>0</v>
      </c>
      <c r="H340" s="33" t="b">
        <f>COUNTIF(Table1[Restaurant Name], $B340)=H$1</f>
        <v>0</v>
      </c>
      <c r="I340" s="33" t="b">
        <f>COUNTIF(Table1[Restaurant Name], $B340)=I$1</f>
        <v>0</v>
      </c>
      <c r="J340" s="33" t="b">
        <f>COUNTIF(Table1[Restaurant Name], $B340)=J$1</f>
        <v>0</v>
      </c>
      <c r="Q340" s="33" t="e">
        <f t="array" ref="Q340">INDEX(Table1[Phone], MATCH(0, COUNTIF($Q$3:Q339,Table1[Phone]), 0))</f>
        <v>#N/A</v>
      </c>
      <c r="R340" s="33" t="b">
        <f>COUNTIF(Table1[Phone], $Q340)=R$1</f>
        <v>0</v>
      </c>
      <c r="S340" s="33" t="b">
        <f>COUNTIF(Table1[Phone], $Q340)=S$1</f>
        <v>0</v>
      </c>
      <c r="T340" s="33" t="b">
        <f>COUNTIF(Table1[Phone], $Q340)=T$1</f>
        <v>0</v>
      </c>
      <c r="U340" s="33" t="b">
        <f>COUNTIF(Table1[Phone], $Q340)=U$1</f>
        <v>0</v>
      </c>
      <c r="V340" s="33" t="b">
        <f>COUNTIF(Table1[Phone], $Q340)=V$1</f>
        <v>0</v>
      </c>
      <c r="W340" s="33" t="b">
        <f>COUNTIF(Table1[Phone], $Q340)=W$1</f>
        <v>0</v>
      </c>
      <c r="X340" s="33" t="b">
        <f>COUNTIF(Table1[Phone], $Q340)=X$1</f>
        <v>0</v>
      </c>
      <c r="Y340" s="33" t="b">
        <f>COUNTIF(Table1[Phone], $Q340)=Y$1</f>
        <v>0</v>
      </c>
    </row>
    <row r="341" spans="2:25" x14ac:dyDescent="0.25">
      <c r="B341" s="33" t="e">
        <f t="array" ref="B341">INDEX(Table1[Restaurant Name], MATCH(0, COUNTIF($B$3:B340,Table1[Restaurant Name]), 0))</f>
        <v>#N/A</v>
      </c>
      <c r="C341" s="33" t="b">
        <f>COUNTIF(Table1[Restaurant Name], $B341)=C$1</f>
        <v>0</v>
      </c>
      <c r="D341" s="33" t="b">
        <f>COUNTIF(Table1[Restaurant Name], $B341)=D$1</f>
        <v>0</v>
      </c>
      <c r="E341" s="33" t="b">
        <f>COUNTIF(Table1[Restaurant Name], $B341)=E$1</f>
        <v>0</v>
      </c>
      <c r="F341" s="33" t="b">
        <f>COUNTIF(Table1[Restaurant Name], $B341)=F$1</f>
        <v>0</v>
      </c>
      <c r="G341" s="33" t="b">
        <f>COUNTIF(Table1[Restaurant Name], $B341)=G$1</f>
        <v>0</v>
      </c>
      <c r="H341" s="33" t="b">
        <f>COUNTIF(Table1[Restaurant Name], $B341)=H$1</f>
        <v>0</v>
      </c>
      <c r="I341" s="33" t="b">
        <f>COUNTIF(Table1[Restaurant Name], $B341)=I$1</f>
        <v>0</v>
      </c>
      <c r="J341" s="33" t="b">
        <f>COUNTIF(Table1[Restaurant Name], $B341)=J$1</f>
        <v>0</v>
      </c>
      <c r="Q341" s="33" t="e">
        <f t="array" ref="Q341">INDEX(Table1[Phone], MATCH(0, COUNTIF($Q$3:Q340,Table1[Phone]), 0))</f>
        <v>#N/A</v>
      </c>
      <c r="R341" s="33" t="b">
        <f>COUNTIF(Table1[Phone], $Q341)=R$1</f>
        <v>0</v>
      </c>
      <c r="S341" s="33" t="b">
        <f>COUNTIF(Table1[Phone], $Q341)=S$1</f>
        <v>0</v>
      </c>
      <c r="T341" s="33" t="b">
        <f>COUNTIF(Table1[Phone], $Q341)=T$1</f>
        <v>0</v>
      </c>
      <c r="U341" s="33" t="b">
        <f>COUNTIF(Table1[Phone], $Q341)=U$1</f>
        <v>0</v>
      </c>
      <c r="V341" s="33" t="b">
        <f>COUNTIF(Table1[Phone], $Q341)=V$1</f>
        <v>0</v>
      </c>
      <c r="W341" s="33" t="b">
        <f>COUNTIF(Table1[Phone], $Q341)=W$1</f>
        <v>0</v>
      </c>
      <c r="X341" s="33" t="b">
        <f>COUNTIF(Table1[Phone], $Q341)=X$1</f>
        <v>0</v>
      </c>
      <c r="Y341" s="33" t="b">
        <f>COUNTIF(Table1[Phone], $Q341)=Y$1</f>
        <v>0</v>
      </c>
    </row>
    <row r="342" spans="2:25" x14ac:dyDescent="0.25">
      <c r="B342" s="33" t="e">
        <f t="array" ref="B342">INDEX(Table1[Restaurant Name], MATCH(0, COUNTIF($B$3:B341,Table1[Restaurant Name]), 0))</f>
        <v>#N/A</v>
      </c>
      <c r="C342" s="33" t="b">
        <f>COUNTIF(Table1[Restaurant Name], $B342)=C$1</f>
        <v>0</v>
      </c>
      <c r="D342" s="33" t="b">
        <f>COUNTIF(Table1[Restaurant Name], $B342)=D$1</f>
        <v>0</v>
      </c>
      <c r="E342" s="33" t="b">
        <f>COUNTIF(Table1[Restaurant Name], $B342)=E$1</f>
        <v>0</v>
      </c>
      <c r="F342" s="33" t="b">
        <f>COUNTIF(Table1[Restaurant Name], $B342)=F$1</f>
        <v>0</v>
      </c>
      <c r="G342" s="33" t="b">
        <f>COUNTIF(Table1[Restaurant Name], $B342)=G$1</f>
        <v>0</v>
      </c>
      <c r="H342" s="33" t="b">
        <f>COUNTIF(Table1[Restaurant Name], $B342)=H$1</f>
        <v>0</v>
      </c>
      <c r="I342" s="33" t="b">
        <f>COUNTIF(Table1[Restaurant Name], $B342)=I$1</f>
        <v>0</v>
      </c>
      <c r="J342" s="33" t="b">
        <f>COUNTIF(Table1[Restaurant Name], $B342)=J$1</f>
        <v>0</v>
      </c>
      <c r="Q342" s="33" t="e">
        <f t="array" ref="Q342">INDEX(Table1[Phone], MATCH(0, COUNTIF($Q$3:Q341,Table1[Phone]), 0))</f>
        <v>#N/A</v>
      </c>
      <c r="R342" s="33" t="b">
        <f>COUNTIF(Table1[Phone], $Q342)=R$1</f>
        <v>0</v>
      </c>
      <c r="S342" s="33" t="b">
        <f>COUNTIF(Table1[Phone], $Q342)=S$1</f>
        <v>0</v>
      </c>
      <c r="T342" s="33" t="b">
        <f>COUNTIF(Table1[Phone], $Q342)=T$1</f>
        <v>0</v>
      </c>
      <c r="U342" s="33" t="b">
        <f>COUNTIF(Table1[Phone], $Q342)=U$1</f>
        <v>0</v>
      </c>
      <c r="V342" s="33" t="b">
        <f>COUNTIF(Table1[Phone], $Q342)=V$1</f>
        <v>0</v>
      </c>
      <c r="W342" s="33" t="b">
        <f>COUNTIF(Table1[Phone], $Q342)=W$1</f>
        <v>0</v>
      </c>
      <c r="X342" s="33" t="b">
        <f>COUNTIF(Table1[Phone], $Q342)=X$1</f>
        <v>0</v>
      </c>
      <c r="Y342" s="33" t="b">
        <f>COUNTIF(Table1[Phone], $Q342)=Y$1</f>
        <v>0</v>
      </c>
    </row>
    <row r="343" spans="2:25" x14ac:dyDescent="0.25">
      <c r="B343" s="33" t="e">
        <f t="array" ref="B343">INDEX(Table1[Restaurant Name], MATCH(0, COUNTIF($B$3:B342,Table1[Restaurant Name]), 0))</f>
        <v>#N/A</v>
      </c>
      <c r="C343" s="33" t="b">
        <f>COUNTIF(Table1[Restaurant Name], $B343)=C$1</f>
        <v>0</v>
      </c>
      <c r="D343" s="33" t="b">
        <f>COUNTIF(Table1[Restaurant Name], $B343)=D$1</f>
        <v>0</v>
      </c>
      <c r="E343" s="33" t="b">
        <f>COUNTIF(Table1[Restaurant Name], $B343)=E$1</f>
        <v>0</v>
      </c>
      <c r="F343" s="33" t="b">
        <f>COUNTIF(Table1[Restaurant Name], $B343)=F$1</f>
        <v>0</v>
      </c>
      <c r="G343" s="33" t="b">
        <f>COUNTIF(Table1[Restaurant Name], $B343)=G$1</f>
        <v>0</v>
      </c>
      <c r="H343" s="33" t="b">
        <f>COUNTIF(Table1[Restaurant Name], $B343)=H$1</f>
        <v>0</v>
      </c>
      <c r="I343" s="33" t="b">
        <f>COUNTIF(Table1[Restaurant Name], $B343)=I$1</f>
        <v>0</v>
      </c>
      <c r="J343" s="33" t="b">
        <f>COUNTIF(Table1[Restaurant Name], $B343)=J$1</f>
        <v>0</v>
      </c>
      <c r="Q343" s="33" t="e">
        <f t="array" ref="Q343">INDEX(Table1[Phone], MATCH(0, COUNTIF($Q$3:Q342,Table1[Phone]), 0))</f>
        <v>#N/A</v>
      </c>
      <c r="R343" s="33" t="b">
        <f>COUNTIF(Table1[Phone], $Q343)=R$1</f>
        <v>0</v>
      </c>
      <c r="S343" s="33" t="b">
        <f>COUNTIF(Table1[Phone], $Q343)=S$1</f>
        <v>0</v>
      </c>
      <c r="T343" s="33" t="b">
        <f>COUNTIF(Table1[Phone], $Q343)=T$1</f>
        <v>0</v>
      </c>
      <c r="U343" s="33" t="b">
        <f>COUNTIF(Table1[Phone], $Q343)=U$1</f>
        <v>0</v>
      </c>
      <c r="V343" s="33" t="b">
        <f>COUNTIF(Table1[Phone], $Q343)=V$1</f>
        <v>0</v>
      </c>
      <c r="W343" s="33" t="b">
        <f>COUNTIF(Table1[Phone], $Q343)=W$1</f>
        <v>0</v>
      </c>
      <c r="X343" s="33" t="b">
        <f>COUNTIF(Table1[Phone], $Q343)=X$1</f>
        <v>0</v>
      </c>
      <c r="Y343" s="33" t="b">
        <f>COUNTIF(Table1[Phone], $Q343)=Y$1</f>
        <v>0</v>
      </c>
    </row>
    <row r="344" spans="2:25" x14ac:dyDescent="0.25">
      <c r="B344" s="33" t="e">
        <f t="array" ref="B344">INDEX(Table1[Restaurant Name], MATCH(0, COUNTIF($B$3:B343,Table1[Restaurant Name]), 0))</f>
        <v>#N/A</v>
      </c>
      <c r="C344" s="33" t="b">
        <f>COUNTIF(Table1[Restaurant Name], $B344)=C$1</f>
        <v>0</v>
      </c>
      <c r="D344" s="33" t="b">
        <f>COUNTIF(Table1[Restaurant Name], $B344)=D$1</f>
        <v>0</v>
      </c>
      <c r="E344" s="33" t="b">
        <f>COUNTIF(Table1[Restaurant Name], $B344)=E$1</f>
        <v>0</v>
      </c>
      <c r="F344" s="33" t="b">
        <f>COUNTIF(Table1[Restaurant Name], $B344)=F$1</f>
        <v>0</v>
      </c>
      <c r="G344" s="33" t="b">
        <f>COUNTIF(Table1[Restaurant Name], $B344)=G$1</f>
        <v>0</v>
      </c>
      <c r="H344" s="33" t="b">
        <f>COUNTIF(Table1[Restaurant Name], $B344)=H$1</f>
        <v>0</v>
      </c>
      <c r="I344" s="33" t="b">
        <f>COUNTIF(Table1[Restaurant Name], $B344)=I$1</f>
        <v>0</v>
      </c>
      <c r="J344" s="33" t="b">
        <f>COUNTIF(Table1[Restaurant Name], $B344)=J$1</f>
        <v>0</v>
      </c>
      <c r="Q344" s="33" t="e">
        <f t="array" ref="Q344">INDEX(Table1[Phone], MATCH(0, COUNTIF($Q$3:Q343,Table1[Phone]), 0))</f>
        <v>#N/A</v>
      </c>
      <c r="R344" s="33" t="b">
        <f>COUNTIF(Table1[Phone], $Q344)=R$1</f>
        <v>0</v>
      </c>
      <c r="S344" s="33" t="b">
        <f>COUNTIF(Table1[Phone], $Q344)=S$1</f>
        <v>0</v>
      </c>
      <c r="T344" s="33" t="b">
        <f>COUNTIF(Table1[Phone], $Q344)=T$1</f>
        <v>0</v>
      </c>
      <c r="U344" s="33" t="b">
        <f>COUNTIF(Table1[Phone], $Q344)=U$1</f>
        <v>0</v>
      </c>
      <c r="V344" s="33" t="b">
        <f>COUNTIF(Table1[Phone], $Q344)=V$1</f>
        <v>0</v>
      </c>
      <c r="W344" s="33" t="b">
        <f>COUNTIF(Table1[Phone], $Q344)=W$1</f>
        <v>0</v>
      </c>
      <c r="X344" s="33" t="b">
        <f>COUNTIF(Table1[Phone], $Q344)=X$1</f>
        <v>0</v>
      </c>
      <c r="Y344" s="33" t="b">
        <f>COUNTIF(Table1[Phone], $Q344)=Y$1</f>
        <v>0</v>
      </c>
    </row>
    <row r="345" spans="2:25" x14ac:dyDescent="0.25">
      <c r="B345" s="33" t="e">
        <f t="array" ref="B345">INDEX(Table1[Restaurant Name], MATCH(0, COUNTIF($B$3:B344,Table1[Restaurant Name]), 0))</f>
        <v>#N/A</v>
      </c>
      <c r="C345" s="33" t="b">
        <f>COUNTIF(Table1[Restaurant Name], $B345)=C$1</f>
        <v>0</v>
      </c>
      <c r="D345" s="33" t="b">
        <f>COUNTIF(Table1[Restaurant Name], $B345)=D$1</f>
        <v>0</v>
      </c>
      <c r="E345" s="33" t="b">
        <f>COUNTIF(Table1[Restaurant Name], $B345)=E$1</f>
        <v>0</v>
      </c>
      <c r="F345" s="33" t="b">
        <f>COUNTIF(Table1[Restaurant Name], $B345)=F$1</f>
        <v>0</v>
      </c>
      <c r="G345" s="33" t="b">
        <f>COUNTIF(Table1[Restaurant Name], $B345)=G$1</f>
        <v>0</v>
      </c>
      <c r="H345" s="33" t="b">
        <f>COUNTIF(Table1[Restaurant Name], $B345)=H$1</f>
        <v>0</v>
      </c>
      <c r="I345" s="33" t="b">
        <f>COUNTIF(Table1[Restaurant Name], $B345)=I$1</f>
        <v>0</v>
      </c>
      <c r="J345" s="33" t="b">
        <f>COUNTIF(Table1[Restaurant Name], $B345)=J$1</f>
        <v>0</v>
      </c>
      <c r="Q345" s="33" t="e">
        <f t="array" ref="Q345">INDEX(Table1[Phone], MATCH(0, COUNTIF($Q$3:Q344,Table1[Phone]), 0))</f>
        <v>#N/A</v>
      </c>
      <c r="R345" s="33" t="b">
        <f>COUNTIF(Table1[Phone], $Q345)=R$1</f>
        <v>0</v>
      </c>
      <c r="S345" s="33" t="b">
        <f>COUNTIF(Table1[Phone], $Q345)=S$1</f>
        <v>0</v>
      </c>
      <c r="T345" s="33" t="b">
        <f>COUNTIF(Table1[Phone], $Q345)=T$1</f>
        <v>0</v>
      </c>
      <c r="U345" s="33" t="b">
        <f>COUNTIF(Table1[Phone], $Q345)=U$1</f>
        <v>0</v>
      </c>
      <c r="V345" s="33" t="b">
        <f>COUNTIF(Table1[Phone], $Q345)=V$1</f>
        <v>0</v>
      </c>
      <c r="W345" s="33" t="b">
        <f>COUNTIF(Table1[Phone], $Q345)=W$1</f>
        <v>0</v>
      </c>
      <c r="X345" s="33" t="b">
        <f>COUNTIF(Table1[Phone], $Q345)=X$1</f>
        <v>0</v>
      </c>
      <c r="Y345" s="33" t="b">
        <f>COUNTIF(Table1[Phone], $Q345)=Y$1</f>
        <v>0</v>
      </c>
    </row>
    <row r="346" spans="2:25" x14ac:dyDescent="0.25">
      <c r="B346" s="33" t="e">
        <f t="array" ref="B346">INDEX(Table1[Restaurant Name], MATCH(0, COUNTIF($B$3:B345,Table1[Restaurant Name]), 0))</f>
        <v>#N/A</v>
      </c>
      <c r="C346" s="33" t="b">
        <f>COUNTIF(Table1[Restaurant Name], $B346)=C$1</f>
        <v>0</v>
      </c>
      <c r="D346" s="33" t="b">
        <f>COUNTIF(Table1[Restaurant Name], $B346)=D$1</f>
        <v>0</v>
      </c>
      <c r="E346" s="33" t="b">
        <f>COUNTIF(Table1[Restaurant Name], $B346)=E$1</f>
        <v>0</v>
      </c>
      <c r="F346" s="33" t="b">
        <f>COUNTIF(Table1[Restaurant Name], $B346)=F$1</f>
        <v>0</v>
      </c>
      <c r="G346" s="33" t="b">
        <f>COUNTIF(Table1[Restaurant Name], $B346)=G$1</f>
        <v>0</v>
      </c>
      <c r="H346" s="33" t="b">
        <f>COUNTIF(Table1[Restaurant Name], $B346)=H$1</f>
        <v>0</v>
      </c>
      <c r="I346" s="33" t="b">
        <f>COUNTIF(Table1[Restaurant Name], $B346)=I$1</f>
        <v>0</v>
      </c>
      <c r="J346" s="33" t="b">
        <f>COUNTIF(Table1[Restaurant Name], $B346)=J$1</f>
        <v>0</v>
      </c>
      <c r="Q346" s="33" t="e">
        <f t="array" ref="Q346">INDEX(Table1[Phone], MATCH(0, COUNTIF($Q$3:Q345,Table1[Phone]), 0))</f>
        <v>#N/A</v>
      </c>
      <c r="R346" s="33" t="b">
        <f>COUNTIF(Table1[Phone], $Q346)=R$1</f>
        <v>0</v>
      </c>
      <c r="S346" s="33" t="b">
        <f>COUNTIF(Table1[Phone], $Q346)=S$1</f>
        <v>0</v>
      </c>
      <c r="T346" s="33" t="b">
        <f>COUNTIF(Table1[Phone], $Q346)=T$1</f>
        <v>0</v>
      </c>
      <c r="U346" s="33" t="b">
        <f>COUNTIF(Table1[Phone], $Q346)=U$1</f>
        <v>0</v>
      </c>
      <c r="V346" s="33" t="b">
        <f>COUNTIF(Table1[Phone], $Q346)=V$1</f>
        <v>0</v>
      </c>
      <c r="W346" s="33" t="b">
        <f>COUNTIF(Table1[Phone], $Q346)=W$1</f>
        <v>0</v>
      </c>
      <c r="X346" s="33" t="b">
        <f>COUNTIF(Table1[Phone], $Q346)=X$1</f>
        <v>0</v>
      </c>
      <c r="Y346" s="33" t="b">
        <f>COUNTIF(Table1[Phone], $Q346)=Y$1</f>
        <v>0</v>
      </c>
    </row>
    <row r="347" spans="2:25" x14ac:dyDescent="0.25">
      <c r="B347" s="33" t="e">
        <f t="array" ref="B347">INDEX(Table1[Restaurant Name], MATCH(0, COUNTIF($B$3:B346,Table1[Restaurant Name]), 0))</f>
        <v>#N/A</v>
      </c>
      <c r="C347" s="33" t="b">
        <f>COUNTIF(Table1[Restaurant Name], $B347)=C$1</f>
        <v>0</v>
      </c>
      <c r="D347" s="33" t="b">
        <f>COUNTIF(Table1[Restaurant Name], $B347)=D$1</f>
        <v>0</v>
      </c>
      <c r="E347" s="33" t="b">
        <f>COUNTIF(Table1[Restaurant Name], $B347)=E$1</f>
        <v>0</v>
      </c>
      <c r="F347" s="33" t="b">
        <f>COUNTIF(Table1[Restaurant Name], $B347)=F$1</f>
        <v>0</v>
      </c>
      <c r="G347" s="33" t="b">
        <f>COUNTIF(Table1[Restaurant Name], $B347)=G$1</f>
        <v>0</v>
      </c>
      <c r="H347" s="33" t="b">
        <f>COUNTIF(Table1[Restaurant Name], $B347)=H$1</f>
        <v>0</v>
      </c>
      <c r="I347" s="33" t="b">
        <f>COUNTIF(Table1[Restaurant Name], $B347)=I$1</f>
        <v>0</v>
      </c>
      <c r="J347" s="33" t="b">
        <f>COUNTIF(Table1[Restaurant Name], $B347)=J$1</f>
        <v>0</v>
      </c>
      <c r="Q347" s="33" t="e">
        <f t="array" ref="Q347">INDEX(Table1[Phone], MATCH(0, COUNTIF($Q$3:Q346,Table1[Phone]), 0))</f>
        <v>#N/A</v>
      </c>
      <c r="R347" s="33" t="b">
        <f>COUNTIF(Table1[Phone], $Q347)=R$1</f>
        <v>0</v>
      </c>
      <c r="S347" s="33" t="b">
        <f>COUNTIF(Table1[Phone], $Q347)=S$1</f>
        <v>0</v>
      </c>
      <c r="T347" s="33" t="b">
        <f>COUNTIF(Table1[Phone], $Q347)=T$1</f>
        <v>0</v>
      </c>
      <c r="U347" s="33" t="b">
        <f>COUNTIF(Table1[Phone], $Q347)=U$1</f>
        <v>0</v>
      </c>
      <c r="V347" s="33" t="b">
        <f>COUNTIF(Table1[Phone], $Q347)=V$1</f>
        <v>0</v>
      </c>
      <c r="W347" s="33" t="b">
        <f>COUNTIF(Table1[Phone], $Q347)=W$1</f>
        <v>0</v>
      </c>
      <c r="X347" s="33" t="b">
        <f>COUNTIF(Table1[Phone], $Q347)=X$1</f>
        <v>0</v>
      </c>
      <c r="Y347" s="33" t="b">
        <f>COUNTIF(Table1[Phone], $Q347)=Y$1</f>
        <v>0</v>
      </c>
    </row>
    <row r="348" spans="2:25" x14ac:dyDescent="0.25">
      <c r="B348" s="33" t="e">
        <f t="array" ref="B348">INDEX(Table1[Restaurant Name], MATCH(0, COUNTIF($B$3:B347,Table1[Restaurant Name]), 0))</f>
        <v>#N/A</v>
      </c>
      <c r="C348" s="33" t="b">
        <f>COUNTIF(Table1[Restaurant Name], $B348)=C$1</f>
        <v>0</v>
      </c>
      <c r="D348" s="33" t="b">
        <f>COUNTIF(Table1[Restaurant Name], $B348)=D$1</f>
        <v>0</v>
      </c>
      <c r="E348" s="33" t="b">
        <f>COUNTIF(Table1[Restaurant Name], $B348)=E$1</f>
        <v>0</v>
      </c>
      <c r="F348" s="33" t="b">
        <f>COUNTIF(Table1[Restaurant Name], $B348)=F$1</f>
        <v>0</v>
      </c>
      <c r="G348" s="33" t="b">
        <f>COUNTIF(Table1[Restaurant Name], $B348)=G$1</f>
        <v>0</v>
      </c>
      <c r="H348" s="33" t="b">
        <f>COUNTIF(Table1[Restaurant Name], $B348)=H$1</f>
        <v>0</v>
      </c>
      <c r="I348" s="33" t="b">
        <f>COUNTIF(Table1[Restaurant Name], $B348)=I$1</f>
        <v>0</v>
      </c>
      <c r="J348" s="33" t="b">
        <f>COUNTIF(Table1[Restaurant Name], $B348)=J$1</f>
        <v>0</v>
      </c>
      <c r="Q348" s="33" t="e">
        <f t="array" ref="Q348">INDEX(Table1[Phone], MATCH(0, COUNTIF($Q$3:Q347,Table1[Phone]), 0))</f>
        <v>#N/A</v>
      </c>
      <c r="R348" s="33" t="b">
        <f>COUNTIF(Table1[Phone], $Q348)=R$1</f>
        <v>0</v>
      </c>
      <c r="S348" s="33" t="b">
        <f>COUNTIF(Table1[Phone], $Q348)=S$1</f>
        <v>0</v>
      </c>
      <c r="T348" s="33" t="b">
        <f>COUNTIF(Table1[Phone], $Q348)=T$1</f>
        <v>0</v>
      </c>
      <c r="U348" s="33" t="b">
        <f>COUNTIF(Table1[Phone], $Q348)=U$1</f>
        <v>0</v>
      </c>
      <c r="V348" s="33" t="b">
        <f>COUNTIF(Table1[Phone], $Q348)=V$1</f>
        <v>0</v>
      </c>
      <c r="W348" s="33" t="b">
        <f>COUNTIF(Table1[Phone], $Q348)=W$1</f>
        <v>0</v>
      </c>
      <c r="X348" s="33" t="b">
        <f>COUNTIF(Table1[Phone], $Q348)=X$1</f>
        <v>0</v>
      </c>
      <c r="Y348" s="33" t="b">
        <f>COUNTIF(Table1[Phone], $Q348)=Y$1</f>
        <v>0</v>
      </c>
    </row>
    <row r="349" spans="2:25" x14ac:dyDescent="0.25">
      <c r="B349" s="33" t="e">
        <f t="array" ref="B349">INDEX(Table1[Restaurant Name], MATCH(0, COUNTIF($B$3:B348,Table1[Restaurant Name]), 0))</f>
        <v>#N/A</v>
      </c>
      <c r="C349" s="33" t="b">
        <f>COUNTIF(Table1[Restaurant Name], $B349)=C$1</f>
        <v>0</v>
      </c>
      <c r="D349" s="33" t="b">
        <f>COUNTIF(Table1[Restaurant Name], $B349)=D$1</f>
        <v>0</v>
      </c>
      <c r="E349" s="33" t="b">
        <f>COUNTIF(Table1[Restaurant Name], $B349)=E$1</f>
        <v>0</v>
      </c>
      <c r="F349" s="33" t="b">
        <f>COUNTIF(Table1[Restaurant Name], $B349)=F$1</f>
        <v>0</v>
      </c>
      <c r="G349" s="33" t="b">
        <f>COUNTIF(Table1[Restaurant Name], $B349)=G$1</f>
        <v>0</v>
      </c>
      <c r="H349" s="33" t="b">
        <f>COUNTIF(Table1[Restaurant Name], $B349)=H$1</f>
        <v>0</v>
      </c>
      <c r="I349" s="33" t="b">
        <f>COUNTIF(Table1[Restaurant Name], $B349)=I$1</f>
        <v>0</v>
      </c>
      <c r="J349" s="33" t="b">
        <f>COUNTIF(Table1[Restaurant Name], $B349)=J$1</f>
        <v>0</v>
      </c>
      <c r="Q349" s="33" t="e">
        <f t="array" ref="Q349">INDEX(Table1[Phone], MATCH(0, COUNTIF($Q$3:Q348,Table1[Phone]), 0))</f>
        <v>#N/A</v>
      </c>
      <c r="R349" s="33" t="b">
        <f>COUNTIF(Table1[Phone], $Q349)=R$1</f>
        <v>0</v>
      </c>
      <c r="S349" s="33" t="b">
        <f>COUNTIF(Table1[Phone], $Q349)=S$1</f>
        <v>0</v>
      </c>
      <c r="T349" s="33" t="b">
        <f>COUNTIF(Table1[Phone], $Q349)=T$1</f>
        <v>0</v>
      </c>
      <c r="U349" s="33" t="b">
        <f>COUNTIF(Table1[Phone], $Q349)=U$1</f>
        <v>0</v>
      </c>
      <c r="V349" s="33" t="b">
        <f>COUNTIF(Table1[Phone], $Q349)=V$1</f>
        <v>0</v>
      </c>
      <c r="W349" s="33" t="b">
        <f>COUNTIF(Table1[Phone], $Q349)=W$1</f>
        <v>0</v>
      </c>
      <c r="X349" s="33" t="b">
        <f>COUNTIF(Table1[Phone], $Q349)=X$1</f>
        <v>0</v>
      </c>
      <c r="Y349" s="33" t="b">
        <f>COUNTIF(Table1[Phone], $Q349)=Y$1</f>
        <v>0</v>
      </c>
    </row>
    <row r="350" spans="2:25" x14ac:dyDescent="0.25">
      <c r="B350" s="33" t="e">
        <f t="array" ref="B350">INDEX(Table1[Restaurant Name], MATCH(0, COUNTIF($B$3:B349,Table1[Restaurant Name]), 0))</f>
        <v>#N/A</v>
      </c>
      <c r="C350" s="33" t="b">
        <f>COUNTIF(Table1[Restaurant Name], $B350)=C$1</f>
        <v>0</v>
      </c>
      <c r="D350" s="33" t="b">
        <f>COUNTIF(Table1[Restaurant Name], $B350)=D$1</f>
        <v>0</v>
      </c>
      <c r="E350" s="33" t="b">
        <f>COUNTIF(Table1[Restaurant Name], $B350)=E$1</f>
        <v>0</v>
      </c>
      <c r="F350" s="33" t="b">
        <f>COUNTIF(Table1[Restaurant Name], $B350)=F$1</f>
        <v>0</v>
      </c>
      <c r="G350" s="33" t="b">
        <f>COUNTIF(Table1[Restaurant Name], $B350)=G$1</f>
        <v>0</v>
      </c>
      <c r="H350" s="33" t="b">
        <f>COUNTIF(Table1[Restaurant Name], $B350)=H$1</f>
        <v>0</v>
      </c>
      <c r="I350" s="33" t="b">
        <f>COUNTIF(Table1[Restaurant Name], $B350)=I$1</f>
        <v>0</v>
      </c>
      <c r="J350" s="33" t="b">
        <f>COUNTIF(Table1[Restaurant Name], $B350)=J$1</f>
        <v>0</v>
      </c>
      <c r="Q350" s="33" t="e">
        <f t="array" ref="Q350">INDEX(Table1[Phone], MATCH(0, COUNTIF($Q$3:Q349,Table1[Phone]), 0))</f>
        <v>#N/A</v>
      </c>
      <c r="R350" s="33" t="b">
        <f>COUNTIF(Table1[Phone], $Q350)=R$1</f>
        <v>0</v>
      </c>
      <c r="S350" s="33" t="b">
        <f>COUNTIF(Table1[Phone], $Q350)=S$1</f>
        <v>0</v>
      </c>
      <c r="T350" s="33" t="b">
        <f>COUNTIF(Table1[Phone], $Q350)=T$1</f>
        <v>0</v>
      </c>
      <c r="U350" s="33" t="b">
        <f>COUNTIF(Table1[Phone], $Q350)=U$1</f>
        <v>0</v>
      </c>
      <c r="V350" s="33" t="b">
        <f>COUNTIF(Table1[Phone], $Q350)=V$1</f>
        <v>0</v>
      </c>
      <c r="W350" s="33" t="b">
        <f>COUNTIF(Table1[Phone], $Q350)=W$1</f>
        <v>0</v>
      </c>
      <c r="X350" s="33" t="b">
        <f>COUNTIF(Table1[Phone], $Q350)=X$1</f>
        <v>0</v>
      </c>
      <c r="Y350" s="33" t="b">
        <f>COUNTIF(Table1[Phone], $Q350)=Y$1</f>
        <v>0</v>
      </c>
    </row>
    <row r="351" spans="2:25" x14ac:dyDescent="0.25">
      <c r="B351" s="33" t="e">
        <f t="array" ref="B351">INDEX(Table1[Restaurant Name], MATCH(0, COUNTIF($B$3:B350,Table1[Restaurant Name]), 0))</f>
        <v>#N/A</v>
      </c>
      <c r="C351" s="33" t="b">
        <f>COUNTIF(Table1[Restaurant Name], $B351)=C$1</f>
        <v>0</v>
      </c>
      <c r="D351" s="33" t="b">
        <f>COUNTIF(Table1[Restaurant Name], $B351)=D$1</f>
        <v>0</v>
      </c>
      <c r="E351" s="33" t="b">
        <f>COUNTIF(Table1[Restaurant Name], $B351)=E$1</f>
        <v>0</v>
      </c>
      <c r="F351" s="33" t="b">
        <f>COUNTIF(Table1[Restaurant Name], $B351)=F$1</f>
        <v>0</v>
      </c>
      <c r="G351" s="33" t="b">
        <f>COUNTIF(Table1[Restaurant Name], $B351)=G$1</f>
        <v>0</v>
      </c>
      <c r="H351" s="33" t="b">
        <f>COUNTIF(Table1[Restaurant Name], $B351)=H$1</f>
        <v>0</v>
      </c>
      <c r="I351" s="33" t="b">
        <f>COUNTIF(Table1[Restaurant Name], $B351)=I$1</f>
        <v>0</v>
      </c>
      <c r="J351" s="33" t="b">
        <f>COUNTIF(Table1[Restaurant Name], $B351)=J$1</f>
        <v>0</v>
      </c>
      <c r="Q351" s="33" t="e">
        <f t="array" ref="Q351">INDEX(Table1[Phone], MATCH(0, COUNTIF($Q$3:Q350,Table1[Phone]), 0))</f>
        <v>#N/A</v>
      </c>
      <c r="R351" s="33" t="b">
        <f>COUNTIF(Table1[Phone], $Q351)=R$1</f>
        <v>0</v>
      </c>
      <c r="S351" s="33" t="b">
        <f>COUNTIF(Table1[Phone], $Q351)=S$1</f>
        <v>0</v>
      </c>
      <c r="T351" s="33" t="b">
        <f>COUNTIF(Table1[Phone], $Q351)=T$1</f>
        <v>0</v>
      </c>
      <c r="U351" s="33" t="b">
        <f>COUNTIF(Table1[Phone], $Q351)=U$1</f>
        <v>0</v>
      </c>
      <c r="V351" s="33" t="b">
        <f>COUNTIF(Table1[Phone], $Q351)=V$1</f>
        <v>0</v>
      </c>
      <c r="W351" s="33" t="b">
        <f>COUNTIF(Table1[Phone], $Q351)=W$1</f>
        <v>0</v>
      </c>
      <c r="X351" s="33" t="b">
        <f>COUNTIF(Table1[Phone], $Q351)=X$1</f>
        <v>0</v>
      </c>
      <c r="Y351" s="33" t="b">
        <f>COUNTIF(Table1[Phone], $Q351)=Y$1</f>
        <v>0</v>
      </c>
    </row>
    <row r="352" spans="2:25" x14ac:dyDescent="0.25">
      <c r="B352" s="33" t="e">
        <f t="array" ref="B352">INDEX(Table1[Restaurant Name], MATCH(0, COUNTIF($B$3:B351,Table1[Restaurant Name]), 0))</f>
        <v>#N/A</v>
      </c>
      <c r="C352" s="33" t="b">
        <f>COUNTIF(Table1[Restaurant Name], $B352)=C$1</f>
        <v>0</v>
      </c>
      <c r="D352" s="33" t="b">
        <f>COUNTIF(Table1[Restaurant Name], $B352)=D$1</f>
        <v>0</v>
      </c>
      <c r="E352" s="33" t="b">
        <f>COUNTIF(Table1[Restaurant Name], $B352)=E$1</f>
        <v>0</v>
      </c>
      <c r="F352" s="33" t="b">
        <f>COUNTIF(Table1[Restaurant Name], $B352)=F$1</f>
        <v>0</v>
      </c>
      <c r="G352" s="33" t="b">
        <f>COUNTIF(Table1[Restaurant Name], $B352)=G$1</f>
        <v>0</v>
      </c>
      <c r="H352" s="33" t="b">
        <f>COUNTIF(Table1[Restaurant Name], $B352)=H$1</f>
        <v>0</v>
      </c>
      <c r="I352" s="33" t="b">
        <f>COUNTIF(Table1[Restaurant Name], $B352)=I$1</f>
        <v>0</v>
      </c>
      <c r="J352" s="33" t="b">
        <f>COUNTIF(Table1[Restaurant Name], $B352)=J$1</f>
        <v>0</v>
      </c>
      <c r="Q352" s="33" t="e">
        <f t="array" ref="Q352">INDEX(Table1[Phone], MATCH(0, COUNTIF($Q$3:Q351,Table1[Phone]), 0))</f>
        <v>#N/A</v>
      </c>
      <c r="R352" s="33" t="b">
        <f>COUNTIF(Table1[Phone], $Q352)=R$1</f>
        <v>0</v>
      </c>
      <c r="S352" s="33" t="b">
        <f>COUNTIF(Table1[Phone], $Q352)=S$1</f>
        <v>0</v>
      </c>
      <c r="T352" s="33" t="b">
        <f>COUNTIF(Table1[Phone], $Q352)=T$1</f>
        <v>0</v>
      </c>
      <c r="U352" s="33" t="b">
        <f>COUNTIF(Table1[Phone], $Q352)=U$1</f>
        <v>0</v>
      </c>
      <c r="V352" s="33" t="b">
        <f>COUNTIF(Table1[Phone], $Q352)=V$1</f>
        <v>0</v>
      </c>
      <c r="W352" s="33" t="b">
        <f>COUNTIF(Table1[Phone], $Q352)=W$1</f>
        <v>0</v>
      </c>
      <c r="X352" s="33" t="b">
        <f>COUNTIF(Table1[Phone], $Q352)=X$1</f>
        <v>0</v>
      </c>
      <c r="Y352" s="33" t="b">
        <f>COUNTIF(Table1[Phone], $Q352)=Y$1</f>
        <v>0</v>
      </c>
    </row>
    <row r="353" spans="2:25" x14ac:dyDescent="0.25">
      <c r="B353" s="33" t="e">
        <f t="array" ref="B353">INDEX(Table1[Restaurant Name], MATCH(0, COUNTIF($B$3:B352,Table1[Restaurant Name]), 0))</f>
        <v>#N/A</v>
      </c>
      <c r="C353" s="33" t="b">
        <f>COUNTIF(Table1[Restaurant Name], $B353)=C$1</f>
        <v>0</v>
      </c>
      <c r="D353" s="33" t="b">
        <f>COUNTIF(Table1[Restaurant Name], $B353)=D$1</f>
        <v>0</v>
      </c>
      <c r="E353" s="33" t="b">
        <f>COUNTIF(Table1[Restaurant Name], $B353)=E$1</f>
        <v>0</v>
      </c>
      <c r="F353" s="33" t="b">
        <f>COUNTIF(Table1[Restaurant Name], $B353)=F$1</f>
        <v>0</v>
      </c>
      <c r="G353" s="33" t="b">
        <f>COUNTIF(Table1[Restaurant Name], $B353)=G$1</f>
        <v>0</v>
      </c>
      <c r="H353" s="33" t="b">
        <f>COUNTIF(Table1[Restaurant Name], $B353)=H$1</f>
        <v>0</v>
      </c>
      <c r="I353" s="33" t="b">
        <f>COUNTIF(Table1[Restaurant Name], $B353)=I$1</f>
        <v>0</v>
      </c>
      <c r="J353" s="33" t="b">
        <f>COUNTIF(Table1[Restaurant Name], $B353)=J$1</f>
        <v>0</v>
      </c>
      <c r="Q353" s="33" t="e">
        <f t="array" ref="Q353">INDEX(Table1[Phone], MATCH(0, COUNTIF($Q$3:Q352,Table1[Phone]), 0))</f>
        <v>#N/A</v>
      </c>
      <c r="R353" s="33" t="b">
        <f>COUNTIF(Table1[Phone], $Q353)=R$1</f>
        <v>0</v>
      </c>
      <c r="S353" s="33" t="b">
        <f>COUNTIF(Table1[Phone], $Q353)=S$1</f>
        <v>0</v>
      </c>
      <c r="T353" s="33" t="b">
        <f>COUNTIF(Table1[Phone], $Q353)=T$1</f>
        <v>0</v>
      </c>
      <c r="U353" s="33" t="b">
        <f>COUNTIF(Table1[Phone], $Q353)=U$1</f>
        <v>0</v>
      </c>
      <c r="V353" s="33" t="b">
        <f>COUNTIF(Table1[Phone], $Q353)=V$1</f>
        <v>0</v>
      </c>
      <c r="W353" s="33" t="b">
        <f>COUNTIF(Table1[Phone], $Q353)=W$1</f>
        <v>0</v>
      </c>
      <c r="X353" s="33" t="b">
        <f>COUNTIF(Table1[Phone], $Q353)=X$1</f>
        <v>0</v>
      </c>
      <c r="Y353" s="33" t="b">
        <f>COUNTIF(Table1[Phone], $Q353)=Y$1</f>
        <v>0</v>
      </c>
    </row>
    <row r="354" spans="2:25" x14ac:dyDescent="0.25">
      <c r="B354" s="33" t="e">
        <f t="array" ref="B354">INDEX(Table1[Restaurant Name], MATCH(0, COUNTIF($B$3:B353,Table1[Restaurant Name]), 0))</f>
        <v>#N/A</v>
      </c>
      <c r="C354" s="33" t="b">
        <f>COUNTIF(Table1[Restaurant Name], $B354)=C$1</f>
        <v>0</v>
      </c>
      <c r="D354" s="33" t="b">
        <f>COUNTIF(Table1[Restaurant Name], $B354)=D$1</f>
        <v>0</v>
      </c>
      <c r="E354" s="33" t="b">
        <f>COUNTIF(Table1[Restaurant Name], $B354)=E$1</f>
        <v>0</v>
      </c>
      <c r="F354" s="33" t="b">
        <f>COUNTIF(Table1[Restaurant Name], $B354)=F$1</f>
        <v>0</v>
      </c>
      <c r="G354" s="33" t="b">
        <f>COUNTIF(Table1[Restaurant Name], $B354)=G$1</f>
        <v>0</v>
      </c>
      <c r="H354" s="33" t="b">
        <f>COUNTIF(Table1[Restaurant Name], $B354)=H$1</f>
        <v>0</v>
      </c>
      <c r="I354" s="33" t="b">
        <f>COUNTIF(Table1[Restaurant Name], $B354)=I$1</f>
        <v>0</v>
      </c>
      <c r="J354" s="33" t="b">
        <f>COUNTIF(Table1[Restaurant Name], $B354)=J$1</f>
        <v>0</v>
      </c>
      <c r="Q354" s="33" t="e">
        <f t="array" ref="Q354">INDEX(Table1[Phone], MATCH(0, COUNTIF($Q$3:Q353,Table1[Phone]), 0))</f>
        <v>#N/A</v>
      </c>
      <c r="R354" s="33" t="b">
        <f>COUNTIF(Table1[Phone], $Q354)=R$1</f>
        <v>0</v>
      </c>
      <c r="S354" s="33" t="b">
        <f>COUNTIF(Table1[Phone], $Q354)=S$1</f>
        <v>0</v>
      </c>
      <c r="T354" s="33" t="b">
        <f>COUNTIF(Table1[Phone], $Q354)=T$1</f>
        <v>0</v>
      </c>
      <c r="U354" s="33" t="b">
        <f>COUNTIF(Table1[Phone], $Q354)=U$1</f>
        <v>0</v>
      </c>
      <c r="V354" s="33" t="b">
        <f>COUNTIF(Table1[Phone], $Q354)=V$1</f>
        <v>0</v>
      </c>
      <c r="W354" s="33" t="b">
        <f>COUNTIF(Table1[Phone], $Q354)=W$1</f>
        <v>0</v>
      </c>
      <c r="X354" s="33" t="b">
        <f>COUNTIF(Table1[Phone], $Q354)=X$1</f>
        <v>0</v>
      </c>
      <c r="Y354" s="33" t="b">
        <f>COUNTIF(Table1[Phone], $Q354)=Y$1</f>
        <v>0</v>
      </c>
    </row>
    <row r="355" spans="2:25" x14ac:dyDescent="0.25">
      <c r="B355" s="33" t="e">
        <f t="array" ref="B355">INDEX(Table1[Restaurant Name], MATCH(0, COUNTIF($B$3:B354,Table1[Restaurant Name]), 0))</f>
        <v>#N/A</v>
      </c>
      <c r="C355" s="33" t="b">
        <f>COUNTIF(Table1[Restaurant Name], $B355)=C$1</f>
        <v>0</v>
      </c>
      <c r="D355" s="33" t="b">
        <f>COUNTIF(Table1[Restaurant Name], $B355)=D$1</f>
        <v>0</v>
      </c>
      <c r="E355" s="33" t="b">
        <f>COUNTIF(Table1[Restaurant Name], $B355)=E$1</f>
        <v>0</v>
      </c>
      <c r="F355" s="33" t="b">
        <f>COUNTIF(Table1[Restaurant Name], $B355)=F$1</f>
        <v>0</v>
      </c>
      <c r="G355" s="33" t="b">
        <f>COUNTIF(Table1[Restaurant Name], $B355)=G$1</f>
        <v>0</v>
      </c>
      <c r="H355" s="33" t="b">
        <f>COUNTIF(Table1[Restaurant Name], $B355)=H$1</f>
        <v>0</v>
      </c>
      <c r="I355" s="33" t="b">
        <f>COUNTIF(Table1[Restaurant Name], $B355)=I$1</f>
        <v>0</v>
      </c>
      <c r="J355" s="33" t="b">
        <f>COUNTIF(Table1[Restaurant Name], $B355)=J$1</f>
        <v>0</v>
      </c>
      <c r="Q355" s="33" t="e">
        <f t="array" ref="Q355">INDEX(Table1[Phone], MATCH(0, COUNTIF($Q$3:Q354,Table1[Phone]), 0))</f>
        <v>#N/A</v>
      </c>
      <c r="R355" s="33" t="b">
        <f>COUNTIF(Table1[Phone], $Q355)=R$1</f>
        <v>0</v>
      </c>
      <c r="S355" s="33" t="b">
        <f>COUNTIF(Table1[Phone], $Q355)=S$1</f>
        <v>0</v>
      </c>
      <c r="T355" s="33" t="b">
        <f>COUNTIF(Table1[Phone], $Q355)=T$1</f>
        <v>0</v>
      </c>
      <c r="U355" s="33" t="b">
        <f>COUNTIF(Table1[Phone], $Q355)=U$1</f>
        <v>0</v>
      </c>
      <c r="V355" s="33" t="b">
        <f>COUNTIF(Table1[Phone], $Q355)=V$1</f>
        <v>0</v>
      </c>
      <c r="W355" s="33" t="b">
        <f>COUNTIF(Table1[Phone], $Q355)=W$1</f>
        <v>0</v>
      </c>
      <c r="X355" s="33" t="b">
        <f>COUNTIF(Table1[Phone], $Q355)=X$1</f>
        <v>0</v>
      </c>
      <c r="Y355" s="33" t="b">
        <f>COUNTIF(Table1[Phone], $Q355)=Y$1</f>
        <v>0</v>
      </c>
    </row>
    <row r="356" spans="2:25" x14ac:dyDescent="0.25">
      <c r="B356" s="33" t="e">
        <f t="array" ref="B356">INDEX(Table1[Restaurant Name], MATCH(0, COUNTIF($B$3:B355,Table1[Restaurant Name]), 0))</f>
        <v>#N/A</v>
      </c>
      <c r="C356" s="33" t="b">
        <f>COUNTIF(Table1[Restaurant Name], $B356)=C$1</f>
        <v>0</v>
      </c>
      <c r="D356" s="33" t="b">
        <f>COUNTIF(Table1[Restaurant Name], $B356)=D$1</f>
        <v>0</v>
      </c>
      <c r="E356" s="33" t="b">
        <f>COUNTIF(Table1[Restaurant Name], $B356)=E$1</f>
        <v>0</v>
      </c>
      <c r="F356" s="33" t="b">
        <f>COUNTIF(Table1[Restaurant Name], $B356)=F$1</f>
        <v>0</v>
      </c>
      <c r="G356" s="33" t="b">
        <f>COUNTIF(Table1[Restaurant Name], $B356)=G$1</f>
        <v>0</v>
      </c>
      <c r="H356" s="33" t="b">
        <f>COUNTIF(Table1[Restaurant Name], $B356)=H$1</f>
        <v>0</v>
      </c>
      <c r="I356" s="33" t="b">
        <f>COUNTIF(Table1[Restaurant Name], $B356)=I$1</f>
        <v>0</v>
      </c>
      <c r="J356" s="33" t="b">
        <f>COUNTIF(Table1[Restaurant Name], $B356)=J$1</f>
        <v>0</v>
      </c>
      <c r="Q356" s="33" t="e">
        <f t="array" ref="Q356">INDEX(Table1[Phone], MATCH(0, COUNTIF($Q$3:Q355,Table1[Phone]), 0))</f>
        <v>#N/A</v>
      </c>
      <c r="R356" s="33" t="b">
        <f>COUNTIF(Table1[Phone], $Q356)=R$1</f>
        <v>0</v>
      </c>
      <c r="S356" s="33" t="b">
        <f>COUNTIF(Table1[Phone], $Q356)=S$1</f>
        <v>0</v>
      </c>
      <c r="T356" s="33" t="b">
        <f>COUNTIF(Table1[Phone], $Q356)=T$1</f>
        <v>0</v>
      </c>
      <c r="U356" s="33" t="b">
        <f>COUNTIF(Table1[Phone], $Q356)=U$1</f>
        <v>0</v>
      </c>
      <c r="V356" s="33" t="b">
        <f>COUNTIF(Table1[Phone], $Q356)=V$1</f>
        <v>0</v>
      </c>
      <c r="W356" s="33" t="b">
        <f>COUNTIF(Table1[Phone], $Q356)=W$1</f>
        <v>0</v>
      </c>
      <c r="X356" s="33" t="b">
        <f>COUNTIF(Table1[Phone], $Q356)=X$1</f>
        <v>0</v>
      </c>
      <c r="Y356" s="33" t="b">
        <f>COUNTIF(Table1[Phone], $Q356)=Y$1</f>
        <v>0</v>
      </c>
    </row>
    <row r="357" spans="2:25" x14ac:dyDescent="0.25">
      <c r="B357" s="33" t="e">
        <f t="array" ref="B357">INDEX(Table1[Restaurant Name], MATCH(0, COUNTIF($B$3:B356,Table1[Restaurant Name]), 0))</f>
        <v>#N/A</v>
      </c>
      <c r="C357" s="33" t="b">
        <f>COUNTIF(Table1[Restaurant Name], $B357)=C$1</f>
        <v>0</v>
      </c>
      <c r="D357" s="33" t="b">
        <f>COUNTIF(Table1[Restaurant Name], $B357)=D$1</f>
        <v>0</v>
      </c>
      <c r="E357" s="33" t="b">
        <f>COUNTIF(Table1[Restaurant Name], $B357)=E$1</f>
        <v>0</v>
      </c>
      <c r="F357" s="33" t="b">
        <f>COUNTIF(Table1[Restaurant Name], $B357)=F$1</f>
        <v>0</v>
      </c>
      <c r="G357" s="33" t="b">
        <f>COUNTIF(Table1[Restaurant Name], $B357)=G$1</f>
        <v>0</v>
      </c>
      <c r="H357" s="33" t="b">
        <f>COUNTIF(Table1[Restaurant Name], $B357)=H$1</f>
        <v>0</v>
      </c>
      <c r="I357" s="33" t="b">
        <f>COUNTIF(Table1[Restaurant Name], $B357)=I$1</f>
        <v>0</v>
      </c>
      <c r="J357" s="33" t="b">
        <f>COUNTIF(Table1[Restaurant Name], $B357)=J$1</f>
        <v>0</v>
      </c>
      <c r="Q357" s="33" t="e">
        <f t="array" ref="Q357">INDEX(Table1[Phone], MATCH(0, COUNTIF($Q$3:Q356,Table1[Phone]), 0))</f>
        <v>#N/A</v>
      </c>
      <c r="R357" s="33" t="b">
        <f>COUNTIF(Table1[Phone], $Q357)=R$1</f>
        <v>0</v>
      </c>
      <c r="S357" s="33" t="b">
        <f>COUNTIF(Table1[Phone], $Q357)=S$1</f>
        <v>0</v>
      </c>
      <c r="T357" s="33" t="b">
        <f>COUNTIF(Table1[Phone], $Q357)=T$1</f>
        <v>0</v>
      </c>
      <c r="U357" s="33" t="b">
        <f>COUNTIF(Table1[Phone], $Q357)=U$1</f>
        <v>0</v>
      </c>
      <c r="V357" s="33" t="b">
        <f>COUNTIF(Table1[Phone], $Q357)=V$1</f>
        <v>0</v>
      </c>
      <c r="W357" s="33" t="b">
        <f>COUNTIF(Table1[Phone], $Q357)=W$1</f>
        <v>0</v>
      </c>
      <c r="X357" s="33" t="b">
        <f>COUNTIF(Table1[Phone], $Q357)=X$1</f>
        <v>0</v>
      </c>
      <c r="Y357" s="33" t="b">
        <f>COUNTIF(Table1[Phone], $Q357)=Y$1</f>
        <v>0</v>
      </c>
    </row>
    <row r="358" spans="2:25" x14ac:dyDescent="0.25">
      <c r="B358" s="33" t="e">
        <f t="array" ref="B358">INDEX(Table1[Restaurant Name], MATCH(0, COUNTIF($B$3:B357,Table1[Restaurant Name]), 0))</f>
        <v>#N/A</v>
      </c>
      <c r="C358" s="33" t="b">
        <f>COUNTIF(Table1[Restaurant Name], $B358)=C$1</f>
        <v>0</v>
      </c>
      <c r="D358" s="33" t="b">
        <f>COUNTIF(Table1[Restaurant Name], $B358)=D$1</f>
        <v>0</v>
      </c>
      <c r="E358" s="33" t="b">
        <f>COUNTIF(Table1[Restaurant Name], $B358)=E$1</f>
        <v>0</v>
      </c>
      <c r="F358" s="33" t="b">
        <f>COUNTIF(Table1[Restaurant Name], $B358)=F$1</f>
        <v>0</v>
      </c>
      <c r="G358" s="33" t="b">
        <f>COUNTIF(Table1[Restaurant Name], $B358)=G$1</f>
        <v>0</v>
      </c>
      <c r="H358" s="33" t="b">
        <f>COUNTIF(Table1[Restaurant Name], $B358)=H$1</f>
        <v>0</v>
      </c>
      <c r="I358" s="33" t="b">
        <f>COUNTIF(Table1[Restaurant Name], $B358)=I$1</f>
        <v>0</v>
      </c>
      <c r="J358" s="33" t="b">
        <f>COUNTIF(Table1[Restaurant Name], $B358)=J$1</f>
        <v>0</v>
      </c>
      <c r="Q358" s="33" t="e">
        <f t="array" ref="Q358">INDEX(Table1[Phone], MATCH(0, COUNTIF($Q$3:Q357,Table1[Phone]), 0))</f>
        <v>#N/A</v>
      </c>
      <c r="R358" s="33" t="b">
        <f>COUNTIF(Table1[Phone], $Q358)=R$1</f>
        <v>0</v>
      </c>
      <c r="S358" s="33" t="b">
        <f>COUNTIF(Table1[Phone], $Q358)=S$1</f>
        <v>0</v>
      </c>
      <c r="T358" s="33" t="b">
        <f>COUNTIF(Table1[Phone], $Q358)=T$1</f>
        <v>0</v>
      </c>
      <c r="U358" s="33" t="b">
        <f>COUNTIF(Table1[Phone], $Q358)=U$1</f>
        <v>0</v>
      </c>
      <c r="V358" s="33" t="b">
        <f>COUNTIF(Table1[Phone], $Q358)=V$1</f>
        <v>0</v>
      </c>
      <c r="W358" s="33" t="b">
        <f>COUNTIF(Table1[Phone], $Q358)=W$1</f>
        <v>0</v>
      </c>
      <c r="X358" s="33" t="b">
        <f>COUNTIF(Table1[Phone], $Q358)=X$1</f>
        <v>0</v>
      </c>
      <c r="Y358" s="33" t="b">
        <f>COUNTIF(Table1[Phone], $Q358)=Y$1</f>
        <v>0</v>
      </c>
    </row>
    <row r="359" spans="2:25" x14ac:dyDescent="0.25">
      <c r="B359" s="33" t="e">
        <f t="array" ref="B359">INDEX(Table1[Restaurant Name], MATCH(0, COUNTIF($B$3:B358,Table1[Restaurant Name]), 0))</f>
        <v>#N/A</v>
      </c>
      <c r="C359" s="33" t="b">
        <f>COUNTIF(Table1[Restaurant Name], $B359)=C$1</f>
        <v>0</v>
      </c>
      <c r="D359" s="33" t="b">
        <f>COUNTIF(Table1[Restaurant Name], $B359)=D$1</f>
        <v>0</v>
      </c>
      <c r="E359" s="33" t="b">
        <f>COUNTIF(Table1[Restaurant Name], $B359)=E$1</f>
        <v>0</v>
      </c>
      <c r="F359" s="33" t="b">
        <f>COUNTIF(Table1[Restaurant Name], $B359)=F$1</f>
        <v>0</v>
      </c>
      <c r="G359" s="33" t="b">
        <f>COUNTIF(Table1[Restaurant Name], $B359)=G$1</f>
        <v>0</v>
      </c>
      <c r="H359" s="33" t="b">
        <f>COUNTIF(Table1[Restaurant Name], $B359)=H$1</f>
        <v>0</v>
      </c>
      <c r="I359" s="33" t="b">
        <f>COUNTIF(Table1[Restaurant Name], $B359)=I$1</f>
        <v>0</v>
      </c>
      <c r="J359" s="33" t="b">
        <f>COUNTIF(Table1[Restaurant Name], $B359)=J$1</f>
        <v>0</v>
      </c>
      <c r="Q359" s="33" t="e">
        <f t="array" ref="Q359">INDEX(Table1[Phone], MATCH(0, COUNTIF($Q$3:Q358,Table1[Phone]), 0))</f>
        <v>#N/A</v>
      </c>
      <c r="R359" s="33" t="b">
        <f>COUNTIF(Table1[Phone], $Q359)=R$1</f>
        <v>0</v>
      </c>
      <c r="S359" s="33" t="b">
        <f>COUNTIF(Table1[Phone], $Q359)=S$1</f>
        <v>0</v>
      </c>
      <c r="T359" s="33" t="b">
        <f>COUNTIF(Table1[Phone], $Q359)=T$1</f>
        <v>0</v>
      </c>
      <c r="U359" s="33" t="b">
        <f>COUNTIF(Table1[Phone], $Q359)=U$1</f>
        <v>0</v>
      </c>
      <c r="V359" s="33" t="b">
        <f>COUNTIF(Table1[Phone], $Q359)=V$1</f>
        <v>0</v>
      </c>
      <c r="W359" s="33" t="b">
        <f>COUNTIF(Table1[Phone], $Q359)=W$1</f>
        <v>0</v>
      </c>
      <c r="X359" s="33" t="b">
        <f>COUNTIF(Table1[Phone], $Q359)=X$1</f>
        <v>0</v>
      </c>
      <c r="Y359" s="33" t="b">
        <f>COUNTIF(Table1[Phone], $Q359)=Y$1</f>
        <v>0</v>
      </c>
    </row>
    <row r="360" spans="2:25" x14ac:dyDescent="0.25">
      <c r="B360" s="33" t="e">
        <f t="array" ref="B360">INDEX(Table1[Restaurant Name], MATCH(0, COUNTIF($B$3:B359,Table1[Restaurant Name]), 0))</f>
        <v>#N/A</v>
      </c>
      <c r="C360" s="33" t="b">
        <f>COUNTIF(Table1[Restaurant Name], $B360)=C$1</f>
        <v>0</v>
      </c>
      <c r="D360" s="33" t="b">
        <f>COUNTIF(Table1[Restaurant Name], $B360)=D$1</f>
        <v>0</v>
      </c>
      <c r="E360" s="33" t="b">
        <f>COUNTIF(Table1[Restaurant Name], $B360)=E$1</f>
        <v>0</v>
      </c>
      <c r="F360" s="33" t="b">
        <f>COUNTIF(Table1[Restaurant Name], $B360)=F$1</f>
        <v>0</v>
      </c>
      <c r="G360" s="33" t="b">
        <f>COUNTIF(Table1[Restaurant Name], $B360)=G$1</f>
        <v>0</v>
      </c>
      <c r="H360" s="33" t="b">
        <f>COUNTIF(Table1[Restaurant Name], $B360)=H$1</f>
        <v>0</v>
      </c>
      <c r="I360" s="33" t="b">
        <f>COUNTIF(Table1[Restaurant Name], $B360)=I$1</f>
        <v>0</v>
      </c>
      <c r="J360" s="33" t="b">
        <f>COUNTIF(Table1[Restaurant Name], $B360)=J$1</f>
        <v>0</v>
      </c>
      <c r="Q360" s="33" t="e">
        <f t="array" ref="Q360">INDEX(Table1[Phone], MATCH(0, COUNTIF($Q$3:Q359,Table1[Phone]), 0))</f>
        <v>#N/A</v>
      </c>
      <c r="R360" s="33" t="b">
        <f>COUNTIF(Table1[Phone], $Q360)=R$1</f>
        <v>0</v>
      </c>
      <c r="S360" s="33" t="b">
        <f>COUNTIF(Table1[Phone], $Q360)=S$1</f>
        <v>0</v>
      </c>
      <c r="T360" s="33" t="b">
        <f>COUNTIF(Table1[Phone], $Q360)=T$1</f>
        <v>0</v>
      </c>
      <c r="U360" s="33" t="b">
        <f>COUNTIF(Table1[Phone], $Q360)=U$1</f>
        <v>0</v>
      </c>
      <c r="V360" s="33" t="b">
        <f>COUNTIF(Table1[Phone], $Q360)=V$1</f>
        <v>0</v>
      </c>
      <c r="W360" s="33" t="b">
        <f>COUNTIF(Table1[Phone], $Q360)=W$1</f>
        <v>0</v>
      </c>
      <c r="X360" s="33" t="b">
        <f>COUNTIF(Table1[Phone], $Q360)=X$1</f>
        <v>0</v>
      </c>
      <c r="Y360" s="33" t="b">
        <f>COUNTIF(Table1[Phone], $Q360)=Y$1</f>
        <v>0</v>
      </c>
    </row>
    <row r="361" spans="2:25" x14ac:dyDescent="0.25">
      <c r="B361" s="33" t="e">
        <f t="array" ref="B361">INDEX(Table1[Restaurant Name], MATCH(0, COUNTIF($B$3:B360,Table1[Restaurant Name]), 0))</f>
        <v>#N/A</v>
      </c>
      <c r="C361" s="33" t="b">
        <f>COUNTIF(Table1[Restaurant Name], $B361)=C$1</f>
        <v>0</v>
      </c>
      <c r="D361" s="33" t="b">
        <f>COUNTIF(Table1[Restaurant Name], $B361)=D$1</f>
        <v>0</v>
      </c>
      <c r="E361" s="33" t="b">
        <f>COUNTIF(Table1[Restaurant Name], $B361)=E$1</f>
        <v>0</v>
      </c>
      <c r="F361" s="33" t="b">
        <f>COUNTIF(Table1[Restaurant Name], $B361)=F$1</f>
        <v>0</v>
      </c>
      <c r="G361" s="33" t="b">
        <f>COUNTIF(Table1[Restaurant Name], $B361)=G$1</f>
        <v>0</v>
      </c>
      <c r="H361" s="33" t="b">
        <f>COUNTIF(Table1[Restaurant Name], $B361)=H$1</f>
        <v>0</v>
      </c>
      <c r="I361" s="33" t="b">
        <f>COUNTIF(Table1[Restaurant Name], $B361)=I$1</f>
        <v>0</v>
      </c>
      <c r="J361" s="33" t="b">
        <f>COUNTIF(Table1[Restaurant Name], $B361)=J$1</f>
        <v>0</v>
      </c>
      <c r="Q361" s="33" t="e">
        <f t="array" ref="Q361">INDEX(Table1[Phone], MATCH(0, COUNTIF($Q$3:Q360,Table1[Phone]), 0))</f>
        <v>#N/A</v>
      </c>
      <c r="R361" s="33" t="b">
        <f>COUNTIF(Table1[Phone], $Q361)=R$1</f>
        <v>0</v>
      </c>
      <c r="S361" s="33" t="b">
        <f>COUNTIF(Table1[Phone], $Q361)=S$1</f>
        <v>0</v>
      </c>
      <c r="T361" s="33" t="b">
        <f>COUNTIF(Table1[Phone], $Q361)=T$1</f>
        <v>0</v>
      </c>
      <c r="U361" s="33" t="b">
        <f>COUNTIF(Table1[Phone], $Q361)=U$1</f>
        <v>0</v>
      </c>
      <c r="V361" s="33" t="b">
        <f>COUNTIF(Table1[Phone], $Q361)=V$1</f>
        <v>0</v>
      </c>
      <c r="W361" s="33" t="b">
        <f>COUNTIF(Table1[Phone], $Q361)=W$1</f>
        <v>0</v>
      </c>
      <c r="X361" s="33" t="b">
        <f>COUNTIF(Table1[Phone], $Q361)=X$1</f>
        <v>0</v>
      </c>
      <c r="Y361" s="33" t="b">
        <f>COUNTIF(Table1[Phone], $Q361)=Y$1</f>
        <v>0</v>
      </c>
    </row>
    <row r="362" spans="2:25" x14ac:dyDescent="0.25">
      <c r="B362" s="33" t="e">
        <f t="array" ref="B362">INDEX(Table1[Restaurant Name], MATCH(0, COUNTIF($B$3:B361,Table1[Restaurant Name]), 0))</f>
        <v>#N/A</v>
      </c>
      <c r="C362" s="33" t="b">
        <f>COUNTIF(Table1[Restaurant Name], $B362)=C$1</f>
        <v>0</v>
      </c>
      <c r="D362" s="33" t="b">
        <f>COUNTIF(Table1[Restaurant Name], $B362)=D$1</f>
        <v>0</v>
      </c>
      <c r="E362" s="33" t="b">
        <f>COUNTIF(Table1[Restaurant Name], $B362)=E$1</f>
        <v>0</v>
      </c>
      <c r="F362" s="33" t="b">
        <f>COUNTIF(Table1[Restaurant Name], $B362)=F$1</f>
        <v>0</v>
      </c>
      <c r="G362" s="33" t="b">
        <f>COUNTIF(Table1[Restaurant Name], $B362)=G$1</f>
        <v>0</v>
      </c>
      <c r="H362" s="33" t="b">
        <f>COUNTIF(Table1[Restaurant Name], $B362)=H$1</f>
        <v>0</v>
      </c>
      <c r="I362" s="33" t="b">
        <f>COUNTIF(Table1[Restaurant Name], $B362)=I$1</f>
        <v>0</v>
      </c>
      <c r="J362" s="33" t="b">
        <f>COUNTIF(Table1[Restaurant Name], $B362)=J$1</f>
        <v>0</v>
      </c>
      <c r="Q362" s="33" t="e">
        <f t="array" ref="Q362">INDEX(Table1[Phone], MATCH(0, COUNTIF($Q$3:Q361,Table1[Phone]), 0))</f>
        <v>#N/A</v>
      </c>
      <c r="R362" s="33" t="b">
        <f>COUNTIF(Table1[Phone], $Q362)=R$1</f>
        <v>0</v>
      </c>
      <c r="S362" s="33" t="b">
        <f>COUNTIF(Table1[Phone], $Q362)=S$1</f>
        <v>0</v>
      </c>
      <c r="T362" s="33" t="b">
        <f>COUNTIF(Table1[Phone], $Q362)=T$1</f>
        <v>0</v>
      </c>
      <c r="U362" s="33" t="b">
        <f>COUNTIF(Table1[Phone], $Q362)=U$1</f>
        <v>0</v>
      </c>
      <c r="V362" s="33" t="b">
        <f>COUNTIF(Table1[Phone], $Q362)=V$1</f>
        <v>0</v>
      </c>
      <c r="W362" s="33" t="b">
        <f>COUNTIF(Table1[Phone], $Q362)=W$1</f>
        <v>0</v>
      </c>
      <c r="X362" s="33" t="b">
        <f>COUNTIF(Table1[Phone], $Q362)=X$1</f>
        <v>0</v>
      </c>
      <c r="Y362" s="33" t="b">
        <f>COUNTIF(Table1[Phone], $Q362)=Y$1</f>
        <v>0</v>
      </c>
    </row>
    <row r="363" spans="2:25" x14ac:dyDescent="0.25">
      <c r="B363" s="33" t="e">
        <f t="array" ref="B363">INDEX(Table1[Restaurant Name], MATCH(0, COUNTIF($B$3:B362,Table1[Restaurant Name]), 0))</f>
        <v>#N/A</v>
      </c>
      <c r="C363" s="33" t="b">
        <f>COUNTIF(Table1[Restaurant Name], $B363)=C$1</f>
        <v>0</v>
      </c>
      <c r="D363" s="33" t="b">
        <f>COUNTIF(Table1[Restaurant Name], $B363)=D$1</f>
        <v>0</v>
      </c>
      <c r="E363" s="33" t="b">
        <f>COUNTIF(Table1[Restaurant Name], $B363)=E$1</f>
        <v>0</v>
      </c>
      <c r="F363" s="33" t="b">
        <f>COUNTIF(Table1[Restaurant Name], $B363)=F$1</f>
        <v>0</v>
      </c>
      <c r="G363" s="33" t="b">
        <f>COUNTIF(Table1[Restaurant Name], $B363)=G$1</f>
        <v>0</v>
      </c>
      <c r="H363" s="33" t="b">
        <f>COUNTIF(Table1[Restaurant Name], $B363)=H$1</f>
        <v>0</v>
      </c>
      <c r="I363" s="33" t="b">
        <f>COUNTIF(Table1[Restaurant Name], $B363)=I$1</f>
        <v>0</v>
      </c>
      <c r="J363" s="33" t="b">
        <f>COUNTIF(Table1[Restaurant Name], $B363)=J$1</f>
        <v>0</v>
      </c>
      <c r="Q363" s="33" t="e">
        <f t="array" ref="Q363">INDEX(Table1[Phone], MATCH(0, COUNTIF($Q$3:Q362,Table1[Phone]), 0))</f>
        <v>#N/A</v>
      </c>
      <c r="R363" s="33" t="b">
        <f>COUNTIF(Table1[Phone], $Q363)=R$1</f>
        <v>0</v>
      </c>
      <c r="S363" s="33" t="b">
        <f>COUNTIF(Table1[Phone], $Q363)=S$1</f>
        <v>0</v>
      </c>
      <c r="T363" s="33" t="b">
        <f>COUNTIF(Table1[Phone], $Q363)=T$1</f>
        <v>0</v>
      </c>
      <c r="U363" s="33" t="b">
        <f>COUNTIF(Table1[Phone], $Q363)=U$1</f>
        <v>0</v>
      </c>
      <c r="V363" s="33" t="b">
        <f>COUNTIF(Table1[Phone], $Q363)=V$1</f>
        <v>0</v>
      </c>
      <c r="W363" s="33" t="b">
        <f>COUNTIF(Table1[Phone], $Q363)=W$1</f>
        <v>0</v>
      </c>
      <c r="X363" s="33" t="b">
        <f>COUNTIF(Table1[Phone], $Q363)=X$1</f>
        <v>0</v>
      </c>
      <c r="Y363" s="33" t="b">
        <f>COUNTIF(Table1[Phone], $Q363)=Y$1</f>
        <v>0</v>
      </c>
    </row>
    <row r="364" spans="2:25" x14ac:dyDescent="0.25">
      <c r="B364" s="33" t="e">
        <f t="array" ref="B364">INDEX(Table1[Restaurant Name], MATCH(0, COUNTIF($B$3:B363,Table1[Restaurant Name]), 0))</f>
        <v>#N/A</v>
      </c>
      <c r="C364" s="33" t="b">
        <f>COUNTIF(Table1[Restaurant Name], $B364)=C$1</f>
        <v>0</v>
      </c>
      <c r="D364" s="33" t="b">
        <f>COUNTIF(Table1[Restaurant Name], $B364)=D$1</f>
        <v>0</v>
      </c>
      <c r="E364" s="33" t="b">
        <f>COUNTIF(Table1[Restaurant Name], $B364)=E$1</f>
        <v>0</v>
      </c>
      <c r="F364" s="33" t="b">
        <f>COUNTIF(Table1[Restaurant Name], $B364)=F$1</f>
        <v>0</v>
      </c>
      <c r="G364" s="33" t="b">
        <f>COUNTIF(Table1[Restaurant Name], $B364)=G$1</f>
        <v>0</v>
      </c>
      <c r="H364" s="33" t="b">
        <f>COUNTIF(Table1[Restaurant Name], $B364)=H$1</f>
        <v>0</v>
      </c>
      <c r="I364" s="33" t="b">
        <f>COUNTIF(Table1[Restaurant Name], $B364)=I$1</f>
        <v>0</v>
      </c>
      <c r="J364" s="33" t="b">
        <f>COUNTIF(Table1[Restaurant Name], $B364)=J$1</f>
        <v>0</v>
      </c>
      <c r="Q364" s="33" t="e">
        <f t="array" ref="Q364">INDEX(Table1[Phone], MATCH(0, COUNTIF($Q$3:Q363,Table1[Phone]), 0))</f>
        <v>#N/A</v>
      </c>
      <c r="R364" s="33" t="b">
        <f>COUNTIF(Table1[Phone], $Q364)=R$1</f>
        <v>0</v>
      </c>
      <c r="S364" s="33" t="b">
        <f>COUNTIF(Table1[Phone], $Q364)=S$1</f>
        <v>0</v>
      </c>
      <c r="T364" s="33" t="b">
        <f>COUNTIF(Table1[Phone], $Q364)=T$1</f>
        <v>0</v>
      </c>
      <c r="U364" s="33" t="b">
        <f>COUNTIF(Table1[Phone], $Q364)=U$1</f>
        <v>0</v>
      </c>
      <c r="V364" s="33" t="b">
        <f>COUNTIF(Table1[Phone], $Q364)=V$1</f>
        <v>0</v>
      </c>
      <c r="W364" s="33" t="b">
        <f>COUNTIF(Table1[Phone], $Q364)=W$1</f>
        <v>0</v>
      </c>
      <c r="X364" s="33" t="b">
        <f>COUNTIF(Table1[Phone], $Q364)=X$1</f>
        <v>0</v>
      </c>
      <c r="Y364" s="33" t="b">
        <f>COUNTIF(Table1[Phone], $Q364)=Y$1</f>
        <v>0</v>
      </c>
    </row>
    <row r="365" spans="2:25" x14ac:dyDescent="0.25">
      <c r="B365" s="33" t="e">
        <f t="array" ref="B365">INDEX(Table1[Restaurant Name], MATCH(0, COUNTIF($B$3:B364,Table1[Restaurant Name]), 0))</f>
        <v>#N/A</v>
      </c>
      <c r="C365" s="33" t="b">
        <f>COUNTIF(Table1[Restaurant Name], $B365)=C$1</f>
        <v>0</v>
      </c>
      <c r="D365" s="33" t="b">
        <f>COUNTIF(Table1[Restaurant Name], $B365)=D$1</f>
        <v>0</v>
      </c>
      <c r="E365" s="33" t="b">
        <f>COUNTIF(Table1[Restaurant Name], $B365)=E$1</f>
        <v>0</v>
      </c>
      <c r="F365" s="33" t="b">
        <f>COUNTIF(Table1[Restaurant Name], $B365)=F$1</f>
        <v>0</v>
      </c>
      <c r="G365" s="33" t="b">
        <f>COUNTIF(Table1[Restaurant Name], $B365)=G$1</f>
        <v>0</v>
      </c>
      <c r="H365" s="33" t="b">
        <f>COUNTIF(Table1[Restaurant Name], $B365)=H$1</f>
        <v>0</v>
      </c>
      <c r="I365" s="33" t="b">
        <f>COUNTIF(Table1[Restaurant Name], $B365)=I$1</f>
        <v>0</v>
      </c>
      <c r="J365" s="33" t="b">
        <f>COUNTIF(Table1[Restaurant Name], $B365)=J$1</f>
        <v>0</v>
      </c>
      <c r="Q365" s="33" t="e">
        <f t="array" ref="Q365">INDEX(Table1[Phone], MATCH(0, COUNTIF($Q$3:Q364,Table1[Phone]), 0))</f>
        <v>#N/A</v>
      </c>
      <c r="R365" s="33" t="b">
        <f>COUNTIF(Table1[Phone], $Q365)=R$1</f>
        <v>0</v>
      </c>
      <c r="S365" s="33" t="b">
        <f>COUNTIF(Table1[Phone], $Q365)=S$1</f>
        <v>0</v>
      </c>
      <c r="T365" s="33" t="b">
        <f>COUNTIF(Table1[Phone], $Q365)=T$1</f>
        <v>0</v>
      </c>
      <c r="U365" s="33" t="b">
        <f>COUNTIF(Table1[Phone], $Q365)=U$1</f>
        <v>0</v>
      </c>
      <c r="V365" s="33" t="b">
        <f>COUNTIF(Table1[Phone], $Q365)=V$1</f>
        <v>0</v>
      </c>
      <c r="W365" s="33" t="b">
        <f>COUNTIF(Table1[Phone], $Q365)=W$1</f>
        <v>0</v>
      </c>
      <c r="X365" s="33" t="b">
        <f>COUNTIF(Table1[Phone], $Q365)=X$1</f>
        <v>0</v>
      </c>
      <c r="Y365" s="33" t="b">
        <f>COUNTIF(Table1[Phone], $Q365)=Y$1</f>
        <v>0</v>
      </c>
    </row>
    <row r="366" spans="2:25" x14ac:dyDescent="0.25">
      <c r="B366" s="33" t="e">
        <f t="array" ref="B366">INDEX(Table1[Restaurant Name], MATCH(0, COUNTIF($B$3:B365,Table1[Restaurant Name]), 0))</f>
        <v>#N/A</v>
      </c>
      <c r="C366" s="33" t="b">
        <f>COUNTIF(Table1[Restaurant Name], $B366)=C$1</f>
        <v>0</v>
      </c>
      <c r="D366" s="33" t="b">
        <f>COUNTIF(Table1[Restaurant Name], $B366)=D$1</f>
        <v>0</v>
      </c>
      <c r="E366" s="33" t="b">
        <f>COUNTIF(Table1[Restaurant Name], $B366)=E$1</f>
        <v>0</v>
      </c>
      <c r="F366" s="33" t="b">
        <f>COUNTIF(Table1[Restaurant Name], $B366)=F$1</f>
        <v>0</v>
      </c>
      <c r="G366" s="33" t="b">
        <f>COUNTIF(Table1[Restaurant Name], $B366)=G$1</f>
        <v>0</v>
      </c>
      <c r="H366" s="33" t="b">
        <f>COUNTIF(Table1[Restaurant Name], $B366)=H$1</f>
        <v>0</v>
      </c>
      <c r="I366" s="33" t="b">
        <f>COUNTIF(Table1[Restaurant Name], $B366)=I$1</f>
        <v>0</v>
      </c>
      <c r="J366" s="33" t="b">
        <f>COUNTIF(Table1[Restaurant Name], $B366)=J$1</f>
        <v>0</v>
      </c>
      <c r="Q366" s="33" t="e">
        <f t="array" ref="Q366">INDEX(Table1[Phone], MATCH(0, COUNTIF($Q$3:Q365,Table1[Phone]), 0))</f>
        <v>#N/A</v>
      </c>
      <c r="R366" s="33" t="b">
        <f>COUNTIF(Table1[Phone], $Q366)=R$1</f>
        <v>0</v>
      </c>
      <c r="S366" s="33" t="b">
        <f>COUNTIF(Table1[Phone], $Q366)=S$1</f>
        <v>0</v>
      </c>
      <c r="T366" s="33" t="b">
        <f>COUNTIF(Table1[Phone], $Q366)=T$1</f>
        <v>0</v>
      </c>
      <c r="U366" s="33" t="b">
        <f>COUNTIF(Table1[Phone], $Q366)=U$1</f>
        <v>0</v>
      </c>
      <c r="V366" s="33" t="b">
        <f>COUNTIF(Table1[Phone], $Q366)=V$1</f>
        <v>0</v>
      </c>
      <c r="W366" s="33" t="b">
        <f>COUNTIF(Table1[Phone], $Q366)=W$1</f>
        <v>0</v>
      </c>
      <c r="X366" s="33" t="b">
        <f>COUNTIF(Table1[Phone], $Q366)=X$1</f>
        <v>0</v>
      </c>
      <c r="Y366" s="33" t="b">
        <f>COUNTIF(Table1[Phone], $Q366)=Y$1</f>
        <v>0</v>
      </c>
    </row>
    <row r="367" spans="2:25" x14ac:dyDescent="0.25">
      <c r="B367" s="33" t="e">
        <f t="array" ref="B367">INDEX(Table1[Restaurant Name], MATCH(0, COUNTIF($B$3:B366,Table1[Restaurant Name]), 0))</f>
        <v>#N/A</v>
      </c>
      <c r="C367" s="33" t="b">
        <f>COUNTIF(Table1[Restaurant Name], $B367)=C$1</f>
        <v>0</v>
      </c>
      <c r="D367" s="33" t="b">
        <f>COUNTIF(Table1[Restaurant Name], $B367)=D$1</f>
        <v>0</v>
      </c>
      <c r="E367" s="33" t="b">
        <f>COUNTIF(Table1[Restaurant Name], $B367)=E$1</f>
        <v>0</v>
      </c>
      <c r="F367" s="33" t="b">
        <f>COUNTIF(Table1[Restaurant Name], $B367)=F$1</f>
        <v>0</v>
      </c>
      <c r="G367" s="33" t="b">
        <f>COUNTIF(Table1[Restaurant Name], $B367)=G$1</f>
        <v>0</v>
      </c>
      <c r="H367" s="33" t="b">
        <f>COUNTIF(Table1[Restaurant Name], $B367)=H$1</f>
        <v>0</v>
      </c>
      <c r="I367" s="33" t="b">
        <f>COUNTIF(Table1[Restaurant Name], $B367)=I$1</f>
        <v>0</v>
      </c>
      <c r="J367" s="33" t="b">
        <f>COUNTIF(Table1[Restaurant Name], $B367)=J$1</f>
        <v>0</v>
      </c>
      <c r="Q367" s="33" t="e">
        <f t="array" ref="Q367">INDEX(Table1[Phone], MATCH(0, COUNTIF($Q$3:Q366,Table1[Phone]), 0))</f>
        <v>#N/A</v>
      </c>
      <c r="R367" s="33" t="b">
        <f>COUNTIF(Table1[Phone], $Q367)=R$1</f>
        <v>0</v>
      </c>
      <c r="S367" s="33" t="b">
        <f>COUNTIF(Table1[Phone], $Q367)=S$1</f>
        <v>0</v>
      </c>
      <c r="T367" s="33" t="b">
        <f>COUNTIF(Table1[Phone], $Q367)=T$1</f>
        <v>0</v>
      </c>
      <c r="U367" s="33" t="b">
        <f>COUNTIF(Table1[Phone], $Q367)=U$1</f>
        <v>0</v>
      </c>
      <c r="V367" s="33" t="b">
        <f>COUNTIF(Table1[Phone], $Q367)=V$1</f>
        <v>0</v>
      </c>
      <c r="W367" s="33" t="b">
        <f>COUNTIF(Table1[Phone], $Q367)=W$1</f>
        <v>0</v>
      </c>
      <c r="X367" s="33" t="b">
        <f>COUNTIF(Table1[Phone], $Q367)=X$1</f>
        <v>0</v>
      </c>
      <c r="Y367" s="33" t="b">
        <f>COUNTIF(Table1[Phone], $Q367)=Y$1</f>
        <v>0</v>
      </c>
    </row>
    <row r="368" spans="2:25" x14ac:dyDescent="0.25">
      <c r="B368" s="33" t="e">
        <f t="array" ref="B368">INDEX(Table1[Restaurant Name], MATCH(0, COUNTIF($B$3:B367,Table1[Restaurant Name]), 0))</f>
        <v>#N/A</v>
      </c>
      <c r="C368" s="33" t="b">
        <f>COUNTIF(Table1[Restaurant Name], $B368)=C$1</f>
        <v>0</v>
      </c>
      <c r="D368" s="33" t="b">
        <f>COUNTIF(Table1[Restaurant Name], $B368)=D$1</f>
        <v>0</v>
      </c>
      <c r="E368" s="33" t="b">
        <f>COUNTIF(Table1[Restaurant Name], $B368)=E$1</f>
        <v>0</v>
      </c>
      <c r="F368" s="33" t="b">
        <f>COUNTIF(Table1[Restaurant Name], $B368)=F$1</f>
        <v>0</v>
      </c>
      <c r="G368" s="33" t="b">
        <f>COUNTIF(Table1[Restaurant Name], $B368)=G$1</f>
        <v>0</v>
      </c>
      <c r="H368" s="33" t="b">
        <f>COUNTIF(Table1[Restaurant Name], $B368)=H$1</f>
        <v>0</v>
      </c>
      <c r="I368" s="33" t="b">
        <f>COUNTIF(Table1[Restaurant Name], $B368)=I$1</f>
        <v>0</v>
      </c>
      <c r="J368" s="33" t="b">
        <f>COUNTIF(Table1[Restaurant Name], $B368)=J$1</f>
        <v>0</v>
      </c>
      <c r="Q368" s="33" t="e">
        <f t="array" ref="Q368">INDEX(Table1[Phone], MATCH(0, COUNTIF($Q$3:Q367,Table1[Phone]), 0))</f>
        <v>#N/A</v>
      </c>
      <c r="R368" s="33" t="b">
        <f>COUNTIF(Table1[Phone], $Q368)=R$1</f>
        <v>0</v>
      </c>
      <c r="S368" s="33" t="b">
        <f>COUNTIF(Table1[Phone], $Q368)=S$1</f>
        <v>0</v>
      </c>
      <c r="T368" s="33" t="b">
        <f>COUNTIF(Table1[Phone], $Q368)=T$1</f>
        <v>0</v>
      </c>
      <c r="U368" s="33" t="b">
        <f>COUNTIF(Table1[Phone], $Q368)=U$1</f>
        <v>0</v>
      </c>
      <c r="V368" s="33" t="b">
        <f>COUNTIF(Table1[Phone], $Q368)=V$1</f>
        <v>0</v>
      </c>
      <c r="W368" s="33" t="b">
        <f>COUNTIF(Table1[Phone], $Q368)=W$1</f>
        <v>0</v>
      </c>
      <c r="X368" s="33" t="b">
        <f>COUNTIF(Table1[Phone], $Q368)=X$1</f>
        <v>0</v>
      </c>
      <c r="Y368" s="33" t="b">
        <f>COUNTIF(Table1[Phone], $Q368)=Y$1</f>
        <v>0</v>
      </c>
    </row>
    <row r="369" spans="2:25" x14ac:dyDescent="0.25">
      <c r="B369" s="33" t="e">
        <f t="array" ref="B369">INDEX(Table1[Restaurant Name], MATCH(0, COUNTIF($B$3:B368,Table1[Restaurant Name]), 0))</f>
        <v>#N/A</v>
      </c>
      <c r="C369" s="33" t="b">
        <f>COUNTIF(Table1[Restaurant Name], $B369)=C$1</f>
        <v>0</v>
      </c>
      <c r="D369" s="33" t="b">
        <f>COUNTIF(Table1[Restaurant Name], $B369)=D$1</f>
        <v>0</v>
      </c>
      <c r="E369" s="33" t="b">
        <f>COUNTIF(Table1[Restaurant Name], $B369)=E$1</f>
        <v>0</v>
      </c>
      <c r="F369" s="33" t="b">
        <f>COUNTIF(Table1[Restaurant Name], $B369)=F$1</f>
        <v>0</v>
      </c>
      <c r="G369" s="33" t="b">
        <f>COUNTIF(Table1[Restaurant Name], $B369)=G$1</f>
        <v>0</v>
      </c>
      <c r="H369" s="33" t="b">
        <f>COUNTIF(Table1[Restaurant Name], $B369)=H$1</f>
        <v>0</v>
      </c>
      <c r="I369" s="33" t="b">
        <f>COUNTIF(Table1[Restaurant Name], $B369)=I$1</f>
        <v>0</v>
      </c>
      <c r="J369" s="33" t="b">
        <f>COUNTIF(Table1[Restaurant Name], $B369)=J$1</f>
        <v>0</v>
      </c>
      <c r="Q369" s="33" t="e">
        <f t="array" ref="Q369">INDEX(Table1[Phone], MATCH(0, COUNTIF($Q$3:Q368,Table1[Phone]), 0))</f>
        <v>#N/A</v>
      </c>
      <c r="R369" s="33" t="b">
        <f>COUNTIF(Table1[Phone], $Q369)=R$1</f>
        <v>0</v>
      </c>
      <c r="S369" s="33" t="b">
        <f>COUNTIF(Table1[Phone], $Q369)=S$1</f>
        <v>0</v>
      </c>
      <c r="T369" s="33" t="b">
        <f>COUNTIF(Table1[Phone], $Q369)=T$1</f>
        <v>0</v>
      </c>
      <c r="U369" s="33" t="b">
        <f>COUNTIF(Table1[Phone], $Q369)=U$1</f>
        <v>0</v>
      </c>
      <c r="V369" s="33" t="b">
        <f>COUNTIF(Table1[Phone], $Q369)=V$1</f>
        <v>0</v>
      </c>
      <c r="W369" s="33" t="b">
        <f>COUNTIF(Table1[Phone], $Q369)=W$1</f>
        <v>0</v>
      </c>
      <c r="X369" s="33" t="b">
        <f>COUNTIF(Table1[Phone], $Q369)=X$1</f>
        <v>0</v>
      </c>
      <c r="Y369" s="33" t="b">
        <f>COUNTIF(Table1[Phone], $Q369)=Y$1</f>
        <v>0</v>
      </c>
    </row>
    <row r="370" spans="2:25" x14ac:dyDescent="0.25">
      <c r="B370" s="33" t="e">
        <f t="array" ref="B370">INDEX(Table1[Restaurant Name], MATCH(0, COUNTIF($B$3:B369,Table1[Restaurant Name]), 0))</f>
        <v>#N/A</v>
      </c>
      <c r="C370" s="33" t="b">
        <f>COUNTIF(Table1[Restaurant Name], $B370)=C$1</f>
        <v>0</v>
      </c>
      <c r="D370" s="33" t="b">
        <f>COUNTIF(Table1[Restaurant Name], $B370)=D$1</f>
        <v>0</v>
      </c>
      <c r="E370" s="33" t="b">
        <f>COUNTIF(Table1[Restaurant Name], $B370)=E$1</f>
        <v>0</v>
      </c>
      <c r="F370" s="33" t="b">
        <f>COUNTIF(Table1[Restaurant Name], $B370)=F$1</f>
        <v>0</v>
      </c>
      <c r="G370" s="33" t="b">
        <f>COUNTIF(Table1[Restaurant Name], $B370)=G$1</f>
        <v>0</v>
      </c>
      <c r="H370" s="33" t="b">
        <f>COUNTIF(Table1[Restaurant Name], $B370)=H$1</f>
        <v>0</v>
      </c>
      <c r="I370" s="33" t="b">
        <f>COUNTIF(Table1[Restaurant Name], $B370)=I$1</f>
        <v>0</v>
      </c>
      <c r="J370" s="33" t="b">
        <f>COUNTIF(Table1[Restaurant Name], $B370)=J$1</f>
        <v>0</v>
      </c>
      <c r="Q370" s="33" t="e">
        <f t="array" ref="Q370">INDEX(Table1[Phone], MATCH(0, COUNTIF($Q$3:Q369,Table1[Phone]), 0))</f>
        <v>#N/A</v>
      </c>
      <c r="R370" s="33" t="b">
        <f>COUNTIF(Table1[Phone], $Q370)=R$1</f>
        <v>0</v>
      </c>
      <c r="S370" s="33" t="b">
        <f>COUNTIF(Table1[Phone], $Q370)=S$1</f>
        <v>0</v>
      </c>
      <c r="T370" s="33" t="b">
        <f>COUNTIF(Table1[Phone], $Q370)=T$1</f>
        <v>0</v>
      </c>
      <c r="U370" s="33" t="b">
        <f>COUNTIF(Table1[Phone], $Q370)=U$1</f>
        <v>0</v>
      </c>
      <c r="V370" s="33" t="b">
        <f>COUNTIF(Table1[Phone], $Q370)=V$1</f>
        <v>0</v>
      </c>
      <c r="W370" s="33" t="b">
        <f>COUNTIF(Table1[Phone], $Q370)=W$1</f>
        <v>0</v>
      </c>
      <c r="X370" s="33" t="b">
        <f>COUNTIF(Table1[Phone], $Q370)=X$1</f>
        <v>0</v>
      </c>
      <c r="Y370" s="33" t="b">
        <f>COUNTIF(Table1[Phone], $Q370)=Y$1</f>
        <v>0</v>
      </c>
    </row>
    <row r="371" spans="2:25" x14ac:dyDescent="0.25">
      <c r="B371" s="33" t="e">
        <f t="array" ref="B371">INDEX(Table1[Restaurant Name], MATCH(0, COUNTIF($B$3:B370,Table1[Restaurant Name]), 0))</f>
        <v>#N/A</v>
      </c>
      <c r="C371" s="33" t="b">
        <f>COUNTIF(Table1[Restaurant Name], $B371)=C$1</f>
        <v>0</v>
      </c>
      <c r="D371" s="33" t="b">
        <f>COUNTIF(Table1[Restaurant Name], $B371)=D$1</f>
        <v>0</v>
      </c>
      <c r="E371" s="33" t="b">
        <f>COUNTIF(Table1[Restaurant Name], $B371)=E$1</f>
        <v>0</v>
      </c>
      <c r="F371" s="33" t="b">
        <f>COUNTIF(Table1[Restaurant Name], $B371)=F$1</f>
        <v>0</v>
      </c>
      <c r="G371" s="33" t="b">
        <f>COUNTIF(Table1[Restaurant Name], $B371)=G$1</f>
        <v>0</v>
      </c>
      <c r="H371" s="33" t="b">
        <f>COUNTIF(Table1[Restaurant Name], $B371)=H$1</f>
        <v>0</v>
      </c>
      <c r="I371" s="33" t="b">
        <f>COUNTIF(Table1[Restaurant Name], $B371)=I$1</f>
        <v>0</v>
      </c>
      <c r="J371" s="33" t="b">
        <f>COUNTIF(Table1[Restaurant Name], $B371)=J$1</f>
        <v>0</v>
      </c>
      <c r="Q371" s="33" t="e">
        <f t="array" ref="Q371">INDEX(Table1[Phone], MATCH(0, COUNTIF($Q$3:Q370,Table1[Phone]), 0))</f>
        <v>#N/A</v>
      </c>
      <c r="R371" s="33" t="b">
        <f>COUNTIF(Table1[Phone], $Q371)=R$1</f>
        <v>0</v>
      </c>
      <c r="S371" s="33" t="b">
        <f>COUNTIF(Table1[Phone], $Q371)=S$1</f>
        <v>0</v>
      </c>
      <c r="T371" s="33" t="b">
        <f>COUNTIF(Table1[Phone], $Q371)=T$1</f>
        <v>0</v>
      </c>
      <c r="U371" s="33" t="b">
        <f>COUNTIF(Table1[Phone], $Q371)=U$1</f>
        <v>0</v>
      </c>
      <c r="V371" s="33" t="b">
        <f>COUNTIF(Table1[Phone], $Q371)=V$1</f>
        <v>0</v>
      </c>
      <c r="W371" s="33" t="b">
        <f>COUNTIF(Table1[Phone], $Q371)=W$1</f>
        <v>0</v>
      </c>
      <c r="X371" s="33" t="b">
        <f>COUNTIF(Table1[Phone], $Q371)=X$1</f>
        <v>0</v>
      </c>
      <c r="Y371" s="33" t="b">
        <f>COUNTIF(Table1[Phone], $Q371)=Y$1</f>
        <v>0</v>
      </c>
    </row>
    <row r="372" spans="2:25" x14ac:dyDescent="0.25">
      <c r="B372" s="33" t="e">
        <f t="array" ref="B372">INDEX(Table1[Restaurant Name], MATCH(0, COUNTIF($B$3:B371,Table1[Restaurant Name]), 0))</f>
        <v>#N/A</v>
      </c>
      <c r="C372" s="33" t="b">
        <f>COUNTIF(Table1[Restaurant Name], $B372)=C$1</f>
        <v>0</v>
      </c>
      <c r="D372" s="33" t="b">
        <f>COUNTIF(Table1[Restaurant Name], $B372)=D$1</f>
        <v>0</v>
      </c>
      <c r="E372" s="33" t="b">
        <f>COUNTIF(Table1[Restaurant Name], $B372)=E$1</f>
        <v>0</v>
      </c>
      <c r="F372" s="33" t="b">
        <f>COUNTIF(Table1[Restaurant Name], $B372)=F$1</f>
        <v>0</v>
      </c>
      <c r="G372" s="33" t="b">
        <f>COUNTIF(Table1[Restaurant Name], $B372)=G$1</f>
        <v>0</v>
      </c>
      <c r="H372" s="33" t="b">
        <f>COUNTIF(Table1[Restaurant Name], $B372)=H$1</f>
        <v>0</v>
      </c>
      <c r="I372" s="33" t="b">
        <f>COUNTIF(Table1[Restaurant Name], $B372)=I$1</f>
        <v>0</v>
      </c>
      <c r="J372" s="33" t="b">
        <f>COUNTIF(Table1[Restaurant Name], $B372)=J$1</f>
        <v>0</v>
      </c>
      <c r="Q372" s="33" t="e">
        <f t="array" ref="Q372">INDEX(Table1[Phone], MATCH(0, COUNTIF($Q$3:Q371,Table1[Phone]), 0))</f>
        <v>#N/A</v>
      </c>
      <c r="R372" s="33" t="b">
        <f>COUNTIF(Table1[Phone], $Q372)=R$1</f>
        <v>0</v>
      </c>
      <c r="S372" s="33" t="b">
        <f>COUNTIF(Table1[Phone], $Q372)=S$1</f>
        <v>0</v>
      </c>
      <c r="T372" s="33" t="b">
        <f>COUNTIF(Table1[Phone], $Q372)=T$1</f>
        <v>0</v>
      </c>
      <c r="U372" s="33" t="b">
        <f>COUNTIF(Table1[Phone], $Q372)=U$1</f>
        <v>0</v>
      </c>
      <c r="V372" s="33" t="b">
        <f>COUNTIF(Table1[Phone], $Q372)=V$1</f>
        <v>0</v>
      </c>
      <c r="W372" s="33" t="b">
        <f>COUNTIF(Table1[Phone], $Q372)=W$1</f>
        <v>0</v>
      </c>
      <c r="X372" s="33" t="b">
        <f>COUNTIF(Table1[Phone], $Q372)=X$1</f>
        <v>0</v>
      </c>
      <c r="Y372" s="33" t="b">
        <f>COUNTIF(Table1[Phone], $Q372)=Y$1</f>
        <v>0</v>
      </c>
    </row>
    <row r="373" spans="2:25" x14ac:dyDescent="0.25">
      <c r="B373" s="33" t="e">
        <f t="array" ref="B373">INDEX(Table1[Restaurant Name], MATCH(0, COUNTIF($B$3:B372,Table1[Restaurant Name]), 0))</f>
        <v>#N/A</v>
      </c>
      <c r="C373" s="33" t="b">
        <f>COUNTIF(Table1[Restaurant Name], $B373)=C$1</f>
        <v>0</v>
      </c>
      <c r="D373" s="33" t="b">
        <f>COUNTIF(Table1[Restaurant Name], $B373)=D$1</f>
        <v>0</v>
      </c>
      <c r="E373" s="33" t="b">
        <f>COUNTIF(Table1[Restaurant Name], $B373)=E$1</f>
        <v>0</v>
      </c>
      <c r="F373" s="33" t="b">
        <f>COUNTIF(Table1[Restaurant Name], $B373)=F$1</f>
        <v>0</v>
      </c>
      <c r="G373" s="33" t="b">
        <f>COUNTIF(Table1[Restaurant Name], $B373)=G$1</f>
        <v>0</v>
      </c>
      <c r="H373" s="33" t="b">
        <f>COUNTIF(Table1[Restaurant Name], $B373)=H$1</f>
        <v>0</v>
      </c>
      <c r="I373" s="33" t="b">
        <f>COUNTIF(Table1[Restaurant Name], $B373)=I$1</f>
        <v>0</v>
      </c>
      <c r="J373" s="33" t="b">
        <f>COUNTIF(Table1[Restaurant Name], $B373)=J$1</f>
        <v>0</v>
      </c>
      <c r="Q373" s="33" t="e">
        <f t="array" ref="Q373">INDEX(Table1[Phone], MATCH(0, COUNTIF($Q$3:Q372,Table1[Phone]), 0))</f>
        <v>#N/A</v>
      </c>
      <c r="R373" s="33" t="b">
        <f>COUNTIF(Table1[Phone], $Q373)=R$1</f>
        <v>0</v>
      </c>
      <c r="S373" s="33" t="b">
        <f>COUNTIF(Table1[Phone], $Q373)=S$1</f>
        <v>0</v>
      </c>
      <c r="T373" s="33" t="b">
        <f>COUNTIF(Table1[Phone], $Q373)=T$1</f>
        <v>0</v>
      </c>
      <c r="U373" s="33" t="b">
        <f>COUNTIF(Table1[Phone], $Q373)=U$1</f>
        <v>0</v>
      </c>
      <c r="V373" s="33" t="b">
        <f>COUNTIF(Table1[Phone], $Q373)=V$1</f>
        <v>0</v>
      </c>
      <c r="W373" s="33" t="b">
        <f>COUNTIF(Table1[Phone], $Q373)=W$1</f>
        <v>0</v>
      </c>
      <c r="X373" s="33" t="b">
        <f>COUNTIF(Table1[Phone], $Q373)=X$1</f>
        <v>0</v>
      </c>
      <c r="Y373" s="33" t="b">
        <f>COUNTIF(Table1[Phone], $Q373)=Y$1</f>
        <v>0</v>
      </c>
    </row>
    <row r="374" spans="2:25" x14ac:dyDescent="0.25">
      <c r="B374" s="33" t="e">
        <f t="array" ref="B374">INDEX(Table1[Restaurant Name], MATCH(0, COUNTIF($B$3:B373,Table1[Restaurant Name]), 0))</f>
        <v>#N/A</v>
      </c>
      <c r="C374" s="33" t="b">
        <f>COUNTIF(Table1[Restaurant Name], $B374)=C$1</f>
        <v>0</v>
      </c>
      <c r="D374" s="33" t="b">
        <f>COUNTIF(Table1[Restaurant Name], $B374)=D$1</f>
        <v>0</v>
      </c>
      <c r="E374" s="33" t="b">
        <f>COUNTIF(Table1[Restaurant Name], $B374)=E$1</f>
        <v>0</v>
      </c>
      <c r="F374" s="33" t="b">
        <f>COUNTIF(Table1[Restaurant Name], $B374)=F$1</f>
        <v>0</v>
      </c>
      <c r="G374" s="33" t="b">
        <f>COUNTIF(Table1[Restaurant Name], $B374)=G$1</f>
        <v>0</v>
      </c>
      <c r="H374" s="33" t="b">
        <f>COUNTIF(Table1[Restaurant Name], $B374)=H$1</f>
        <v>0</v>
      </c>
      <c r="I374" s="33" t="b">
        <f>COUNTIF(Table1[Restaurant Name], $B374)=I$1</f>
        <v>0</v>
      </c>
      <c r="J374" s="33" t="b">
        <f>COUNTIF(Table1[Restaurant Name], $B374)=J$1</f>
        <v>0</v>
      </c>
      <c r="Q374" s="33" t="e">
        <f t="array" ref="Q374">INDEX(Table1[Phone], MATCH(0, COUNTIF($Q$3:Q373,Table1[Phone]), 0))</f>
        <v>#N/A</v>
      </c>
      <c r="R374" s="33" t="b">
        <f>COUNTIF(Table1[Phone], $Q374)=R$1</f>
        <v>0</v>
      </c>
      <c r="S374" s="33" t="b">
        <f>COUNTIF(Table1[Phone], $Q374)=S$1</f>
        <v>0</v>
      </c>
      <c r="T374" s="33" t="b">
        <f>COUNTIF(Table1[Phone], $Q374)=T$1</f>
        <v>0</v>
      </c>
      <c r="U374" s="33" t="b">
        <f>COUNTIF(Table1[Phone], $Q374)=U$1</f>
        <v>0</v>
      </c>
      <c r="V374" s="33" t="b">
        <f>COUNTIF(Table1[Phone], $Q374)=V$1</f>
        <v>0</v>
      </c>
      <c r="W374" s="33" t="b">
        <f>COUNTIF(Table1[Phone], $Q374)=W$1</f>
        <v>0</v>
      </c>
      <c r="X374" s="33" t="b">
        <f>COUNTIF(Table1[Phone], $Q374)=X$1</f>
        <v>0</v>
      </c>
      <c r="Y374" s="33" t="b">
        <f>COUNTIF(Table1[Phone], $Q374)=Y$1</f>
        <v>0</v>
      </c>
    </row>
    <row r="375" spans="2:25" x14ac:dyDescent="0.25">
      <c r="B375" s="33" t="e">
        <f t="array" ref="B375">INDEX(Table1[Restaurant Name], MATCH(0, COUNTIF($B$3:B374,Table1[Restaurant Name]), 0))</f>
        <v>#N/A</v>
      </c>
      <c r="C375" s="33" t="b">
        <f>COUNTIF(Table1[Restaurant Name], $B375)=C$1</f>
        <v>0</v>
      </c>
      <c r="D375" s="33" t="b">
        <f>COUNTIF(Table1[Restaurant Name], $B375)=D$1</f>
        <v>0</v>
      </c>
      <c r="E375" s="33" t="b">
        <f>COUNTIF(Table1[Restaurant Name], $B375)=E$1</f>
        <v>0</v>
      </c>
      <c r="F375" s="33" t="b">
        <f>COUNTIF(Table1[Restaurant Name], $B375)=F$1</f>
        <v>0</v>
      </c>
      <c r="G375" s="33" t="b">
        <f>COUNTIF(Table1[Restaurant Name], $B375)=G$1</f>
        <v>0</v>
      </c>
      <c r="H375" s="33" t="b">
        <f>COUNTIF(Table1[Restaurant Name], $B375)=H$1</f>
        <v>0</v>
      </c>
      <c r="I375" s="33" t="b">
        <f>COUNTIF(Table1[Restaurant Name], $B375)=I$1</f>
        <v>0</v>
      </c>
      <c r="J375" s="33" t="b">
        <f>COUNTIF(Table1[Restaurant Name], $B375)=J$1</f>
        <v>0</v>
      </c>
      <c r="Q375" s="33" t="e">
        <f t="array" ref="Q375">INDEX(Table1[Phone], MATCH(0, COUNTIF($Q$3:Q374,Table1[Phone]), 0))</f>
        <v>#N/A</v>
      </c>
      <c r="R375" s="33" t="b">
        <f>COUNTIF(Table1[Phone], $Q375)=R$1</f>
        <v>0</v>
      </c>
      <c r="S375" s="33" t="b">
        <f>COUNTIF(Table1[Phone], $Q375)=S$1</f>
        <v>0</v>
      </c>
      <c r="T375" s="33" t="b">
        <f>COUNTIF(Table1[Phone], $Q375)=T$1</f>
        <v>0</v>
      </c>
      <c r="U375" s="33" t="b">
        <f>COUNTIF(Table1[Phone], $Q375)=U$1</f>
        <v>0</v>
      </c>
      <c r="V375" s="33" t="b">
        <f>COUNTIF(Table1[Phone], $Q375)=V$1</f>
        <v>0</v>
      </c>
      <c r="W375" s="33" t="b">
        <f>COUNTIF(Table1[Phone], $Q375)=W$1</f>
        <v>0</v>
      </c>
      <c r="X375" s="33" t="b">
        <f>COUNTIF(Table1[Phone], $Q375)=X$1</f>
        <v>0</v>
      </c>
      <c r="Y375" s="33" t="b">
        <f>COUNTIF(Table1[Phone], $Q375)=Y$1</f>
        <v>0</v>
      </c>
    </row>
    <row r="376" spans="2:25" x14ac:dyDescent="0.25">
      <c r="B376" s="33" t="e">
        <f t="array" ref="B376">INDEX(Table1[Restaurant Name], MATCH(0, COUNTIF($B$3:B375,Table1[Restaurant Name]), 0))</f>
        <v>#N/A</v>
      </c>
      <c r="C376" s="33" t="b">
        <f>COUNTIF(Table1[Restaurant Name], $B376)=C$1</f>
        <v>0</v>
      </c>
      <c r="D376" s="33" t="b">
        <f>COUNTIF(Table1[Restaurant Name], $B376)=D$1</f>
        <v>0</v>
      </c>
      <c r="E376" s="33" t="b">
        <f>COUNTIF(Table1[Restaurant Name], $B376)=E$1</f>
        <v>0</v>
      </c>
      <c r="F376" s="33" t="b">
        <f>COUNTIF(Table1[Restaurant Name], $B376)=F$1</f>
        <v>0</v>
      </c>
      <c r="G376" s="33" t="b">
        <f>COUNTIF(Table1[Restaurant Name], $B376)=G$1</f>
        <v>0</v>
      </c>
      <c r="H376" s="33" t="b">
        <f>COUNTIF(Table1[Restaurant Name], $B376)=H$1</f>
        <v>0</v>
      </c>
      <c r="I376" s="33" t="b">
        <f>COUNTIF(Table1[Restaurant Name], $B376)=I$1</f>
        <v>0</v>
      </c>
      <c r="J376" s="33" t="b">
        <f>COUNTIF(Table1[Restaurant Name], $B376)=J$1</f>
        <v>0</v>
      </c>
      <c r="Q376" s="33" t="e">
        <f t="array" ref="Q376">INDEX(Table1[Phone], MATCH(0, COUNTIF($Q$3:Q375,Table1[Phone]), 0))</f>
        <v>#N/A</v>
      </c>
      <c r="R376" s="33" t="b">
        <f>COUNTIF(Table1[Phone], $Q376)=R$1</f>
        <v>0</v>
      </c>
      <c r="S376" s="33" t="b">
        <f>COUNTIF(Table1[Phone], $Q376)=S$1</f>
        <v>0</v>
      </c>
      <c r="T376" s="33" t="b">
        <f>COUNTIF(Table1[Phone], $Q376)=T$1</f>
        <v>0</v>
      </c>
      <c r="U376" s="33" t="b">
        <f>COUNTIF(Table1[Phone], $Q376)=U$1</f>
        <v>0</v>
      </c>
      <c r="V376" s="33" t="b">
        <f>COUNTIF(Table1[Phone], $Q376)=V$1</f>
        <v>0</v>
      </c>
      <c r="W376" s="33" t="b">
        <f>COUNTIF(Table1[Phone], $Q376)=W$1</f>
        <v>0</v>
      </c>
      <c r="X376" s="33" t="b">
        <f>COUNTIF(Table1[Phone], $Q376)=X$1</f>
        <v>0</v>
      </c>
      <c r="Y376" s="33" t="b">
        <f>COUNTIF(Table1[Phone], $Q376)=Y$1</f>
        <v>0</v>
      </c>
    </row>
    <row r="377" spans="2:25" x14ac:dyDescent="0.25">
      <c r="B377" s="33" t="e">
        <f t="array" ref="B377">INDEX(Table1[Restaurant Name], MATCH(0, COUNTIF($B$3:B376,Table1[Restaurant Name]), 0))</f>
        <v>#N/A</v>
      </c>
      <c r="C377" s="33" t="b">
        <f>COUNTIF(Table1[Restaurant Name], $B377)=C$1</f>
        <v>0</v>
      </c>
      <c r="D377" s="33" t="b">
        <f>COUNTIF(Table1[Restaurant Name], $B377)=D$1</f>
        <v>0</v>
      </c>
      <c r="E377" s="33" t="b">
        <f>COUNTIF(Table1[Restaurant Name], $B377)=E$1</f>
        <v>0</v>
      </c>
      <c r="F377" s="33" t="b">
        <f>COUNTIF(Table1[Restaurant Name], $B377)=F$1</f>
        <v>0</v>
      </c>
      <c r="G377" s="33" t="b">
        <f>COUNTIF(Table1[Restaurant Name], $B377)=G$1</f>
        <v>0</v>
      </c>
      <c r="H377" s="33" t="b">
        <f>COUNTIF(Table1[Restaurant Name], $B377)=H$1</f>
        <v>0</v>
      </c>
      <c r="I377" s="33" t="b">
        <f>COUNTIF(Table1[Restaurant Name], $B377)=I$1</f>
        <v>0</v>
      </c>
      <c r="J377" s="33" t="b">
        <f>COUNTIF(Table1[Restaurant Name], $B377)=J$1</f>
        <v>0</v>
      </c>
      <c r="Q377" s="33" t="e">
        <f t="array" ref="Q377">INDEX(Table1[Phone], MATCH(0, COUNTIF($Q$3:Q376,Table1[Phone]), 0))</f>
        <v>#N/A</v>
      </c>
      <c r="R377" s="33" t="b">
        <f>COUNTIF(Table1[Phone], $Q377)=R$1</f>
        <v>0</v>
      </c>
      <c r="S377" s="33" t="b">
        <f>COUNTIF(Table1[Phone], $Q377)=S$1</f>
        <v>0</v>
      </c>
      <c r="T377" s="33" t="b">
        <f>COUNTIF(Table1[Phone], $Q377)=T$1</f>
        <v>0</v>
      </c>
      <c r="U377" s="33" t="b">
        <f>COUNTIF(Table1[Phone], $Q377)=U$1</f>
        <v>0</v>
      </c>
      <c r="V377" s="33" t="b">
        <f>COUNTIF(Table1[Phone], $Q377)=V$1</f>
        <v>0</v>
      </c>
      <c r="W377" s="33" t="b">
        <f>COUNTIF(Table1[Phone], $Q377)=W$1</f>
        <v>0</v>
      </c>
      <c r="X377" s="33" t="b">
        <f>COUNTIF(Table1[Phone], $Q377)=X$1</f>
        <v>0</v>
      </c>
      <c r="Y377" s="33" t="b">
        <f>COUNTIF(Table1[Phone], $Q377)=Y$1</f>
        <v>0</v>
      </c>
    </row>
    <row r="378" spans="2:25" x14ac:dyDescent="0.25">
      <c r="B378" s="33" t="e">
        <f t="array" ref="B378">INDEX(Table1[Restaurant Name], MATCH(0, COUNTIF($B$3:B377,Table1[Restaurant Name]), 0))</f>
        <v>#N/A</v>
      </c>
      <c r="C378" s="33" t="b">
        <f>COUNTIF(Table1[Restaurant Name], $B378)=C$1</f>
        <v>0</v>
      </c>
      <c r="D378" s="33" t="b">
        <f>COUNTIF(Table1[Restaurant Name], $B378)=D$1</f>
        <v>0</v>
      </c>
      <c r="E378" s="33" t="b">
        <f>COUNTIF(Table1[Restaurant Name], $B378)=E$1</f>
        <v>0</v>
      </c>
      <c r="F378" s="33" t="b">
        <f>COUNTIF(Table1[Restaurant Name], $B378)=F$1</f>
        <v>0</v>
      </c>
      <c r="G378" s="33" t="b">
        <f>COUNTIF(Table1[Restaurant Name], $B378)=G$1</f>
        <v>0</v>
      </c>
      <c r="H378" s="33" t="b">
        <f>COUNTIF(Table1[Restaurant Name], $B378)=H$1</f>
        <v>0</v>
      </c>
      <c r="I378" s="33" t="b">
        <f>COUNTIF(Table1[Restaurant Name], $B378)=I$1</f>
        <v>0</v>
      </c>
      <c r="J378" s="33" t="b">
        <f>COUNTIF(Table1[Restaurant Name], $B378)=J$1</f>
        <v>0</v>
      </c>
      <c r="Q378" s="33" t="e">
        <f t="array" ref="Q378">INDEX(Table1[Phone], MATCH(0, COUNTIF($Q$3:Q377,Table1[Phone]), 0))</f>
        <v>#N/A</v>
      </c>
      <c r="R378" s="33" t="b">
        <f>COUNTIF(Table1[Phone], $Q378)=R$1</f>
        <v>0</v>
      </c>
      <c r="S378" s="33" t="b">
        <f>COUNTIF(Table1[Phone], $Q378)=S$1</f>
        <v>0</v>
      </c>
      <c r="T378" s="33" t="b">
        <f>COUNTIF(Table1[Phone], $Q378)=T$1</f>
        <v>0</v>
      </c>
      <c r="U378" s="33" t="b">
        <f>COUNTIF(Table1[Phone], $Q378)=U$1</f>
        <v>0</v>
      </c>
      <c r="V378" s="33" t="b">
        <f>COUNTIF(Table1[Phone], $Q378)=V$1</f>
        <v>0</v>
      </c>
      <c r="W378" s="33" t="b">
        <f>COUNTIF(Table1[Phone], $Q378)=W$1</f>
        <v>0</v>
      </c>
      <c r="X378" s="33" t="b">
        <f>COUNTIF(Table1[Phone], $Q378)=X$1</f>
        <v>0</v>
      </c>
      <c r="Y378" s="33" t="b">
        <f>COUNTIF(Table1[Phone], $Q378)=Y$1</f>
        <v>0</v>
      </c>
    </row>
    <row r="379" spans="2:25" x14ac:dyDescent="0.25">
      <c r="B379" s="33" t="e">
        <f t="array" ref="B379">INDEX(Table1[Restaurant Name], MATCH(0, COUNTIF($B$3:B378,Table1[Restaurant Name]), 0))</f>
        <v>#N/A</v>
      </c>
      <c r="C379" s="33" t="b">
        <f>COUNTIF(Table1[Restaurant Name], $B379)=C$1</f>
        <v>0</v>
      </c>
      <c r="D379" s="33" t="b">
        <f>COUNTIF(Table1[Restaurant Name], $B379)=D$1</f>
        <v>0</v>
      </c>
      <c r="E379" s="33" t="b">
        <f>COUNTIF(Table1[Restaurant Name], $B379)=E$1</f>
        <v>0</v>
      </c>
      <c r="F379" s="33" t="b">
        <f>COUNTIF(Table1[Restaurant Name], $B379)=F$1</f>
        <v>0</v>
      </c>
      <c r="G379" s="33" t="b">
        <f>COUNTIF(Table1[Restaurant Name], $B379)=G$1</f>
        <v>0</v>
      </c>
      <c r="H379" s="33" t="b">
        <f>COUNTIF(Table1[Restaurant Name], $B379)=H$1</f>
        <v>0</v>
      </c>
      <c r="I379" s="33" t="b">
        <f>COUNTIF(Table1[Restaurant Name], $B379)=I$1</f>
        <v>0</v>
      </c>
      <c r="J379" s="33" t="b">
        <f>COUNTIF(Table1[Restaurant Name], $B379)=J$1</f>
        <v>0</v>
      </c>
      <c r="Q379" s="33" t="e">
        <f t="array" ref="Q379">INDEX(Table1[Phone], MATCH(0, COUNTIF($Q$3:Q378,Table1[Phone]), 0))</f>
        <v>#N/A</v>
      </c>
      <c r="R379" s="33" t="b">
        <f>COUNTIF(Table1[Phone], $Q379)=R$1</f>
        <v>0</v>
      </c>
      <c r="S379" s="33" t="b">
        <f>COUNTIF(Table1[Phone], $Q379)=S$1</f>
        <v>0</v>
      </c>
      <c r="T379" s="33" t="b">
        <f>COUNTIF(Table1[Phone], $Q379)=T$1</f>
        <v>0</v>
      </c>
      <c r="U379" s="33" t="b">
        <f>COUNTIF(Table1[Phone], $Q379)=U$1</f>
        <v>0</v>
      </c>
      <c r="V379" s="33" t="b">
        <f>COUNTIF(Table1[Phone], $Q379)=V$1</f>
        <v>0</v>
      </c>
      <c r="W379" s="33" t="b">
        <f>COUNTIF(Table1[Phone], $Q379)=W$1</f>
        <v>0</v>
      </c>
      <c r="X379" s="33" t="b">
        <f>COUNTIF(Table1[Phone], $Q379)=X$1</f>
        <v>0</v>
      </c>
      <c r="Y379" s="33" t="b">
        <f>COUNTIF(Table1[Phone], $Q379)=Y$1</f>
        <v>0</v>
      </c>
    </row>
    <row r="380" spans="2:25" x14ac:dyDescent="0.25">
      <c r="B380" s="33" t="e">
        <f t="array" ref="B380">INDEX(Table1[Restaurant Name], MATCH(0, COUNTIF($B$3:B379,Table1[Restaurant Name]), 0))</f>
        <v>#N/A</v>
      </c>
      <c r="C380" s="33" t="b">
        <f>COUNTIF(Table1[Restaurant Name], $B380)=C$1</f>
        <v>0</v>
      </c>
      <c r="D380" s="33" t="b">
        <f>COUNTIF(Table1[Restaurant Name], $B380)=D$1</f>
        <v>0</v>
      </c>
      <c r="E380" s="33" t="b">
        <f>COUNTIF(Table1[Restaurant Name], $B380)=E$1</f>
        <v>0</v>
      </c>
      <c r="F380" s="33" t="b">
        <f>COUNTIF(Table1[Restaurant Name], $B380)=F$1</f>
        <v>0</v>
      </c>
      <c r="G380" s="33" t="b">
        <f>COUNTIF(Table1[Restaurant Name], $B380)=G$1</f>
        <v>0</v>
      </c>
      <c r="H380" s="33" t="b">
        <f>COUNTIF(Table1[Restaurant Name], $B380)=H$1</f>
        <v>0</v>
      </c>
      <c r="I380" s="33" t="b">
        <f>COUNTIF(Table1[Restaurant Name], $B380)=I$1</f>
        <v>0</v>
      </c>
      <c r="J380" s="33" t="b">
        <f>COUNTIF(Table1[Restaurant Name], $B380)=J$1</f>
        <v>0</v>
      </c>
      <c r="Q380" s="33" t="e">
        <f t="array" ref="Q380">INDEX(Table1[Phone], MATCH(0, COUNTIF($Q$3:Q379,Table1[Phone]), 0))</f>
        <v>#N/A</v>
      </c>
      <c r="R380" s="33" t="b">
        <f>COUNTIF(Table1[Phone], $Q380)=R$1</f>
        <v>0</v>
      </c>
      <c r="S380" s="33" t="b">
        <f>COUNTIF(Table1[Phone], $Q380)=S$1</f>
        <v>0</v>
      </c>
      <c r="T380" s="33" t="b">
        <f>COUNTIF(Table1[Phone], $Q380)=T$1</f>
        <v>0</v>
      </c>
      <c r="U380" s="33" t="b">
        <f>COUNTIF(Table1[Phone], $Q380)=U$1</f>
        <v>0</v>
      </c>
      <c r="V380" s="33" t="b">
        <f>COUNTIF(Table1[Phone], $Q380)=V$1</f>
        <v>0</v>
      </c>
      <c r="W380" s="33" t="b">
        <f>COUNTIF(Table1[Phone], $Q380)=W$1</f>
        <v>0</v>
      </c>
      <c r="X380" s="33" t="b">
        <f>COUNTIF(Table1[Phone], $Q380)=X$1</f>
        <v>0</v>
      </c>
      <c r="Y380" s="33" t="b">
        <f>COUNTIF(Table1[Phone], $Q380)=Y$1</f>
        <v>0</v>
      </c>
    </row>
    <row r="381" spans="2:25" x14ac:dyDescent="0.25">
      <c r="B381" s="33" t="e">
        <f t="array" ref="B381">INDEX(Table1[Restaurant Name], MATCH(0, COUNTIF($B$3:B380,Table1[Restaurant Name]), 0))</f>
        <v>#N/A</v>
      </c>
      <c r="C381" s="33" t="b">
        <f>COUNTIF(Table1[Restaurant Name], $B381)=C$1</f>
        <v>0</v>
      </c>
      <c r="D381" s="33" t="b">
        <f>COUNTIF(Table1[Restaurant Name], $B381)=D$1</f>
        <v>0</v>
      </c>
      <c r="E381" s="33" t="b">
        <f>COUNTIF(Table1[Restaurant Name], $B381)=E$1</f>
        <v>0</v>
      </c>
      <c r="F381" s="33" t="b">
        <f>COUNTIF(Table1[Restaurant Name], $B381)=F$1</f>
        <v>0</v>
      </c>
      <c r="G381" s="33" t="b">
        <f>COUNTIF(Table1[Restaurant Name], $B381)=G$1</f>
        <v>0</v>
      </c>
      <c r="H381" s="33" t="b">
        <f>COUNTIF(Table1[Restaurant Name], $B381)=H$1</f>
        <v>0</v>
      </c>
      <c r="I381" s="33" t="b">
        <f>COUNTIF(Table1[Restaurant Name], $B381)=I$1</f>
        <v>0</v>
      </c>
      <c r="J381" s="33" t="b">
        <f>COUNTIF(Table1[Restaurant Name], $B381)=J$1</f>
        <v>0</v>
      </c>
      <c r="Q381" s="33" t="e">
        <f t="array" ref="Q381">INDEX(Table1[Phone], MATCH(0, COUNTIF($Q$3:Q380,Table1[Phone]), 0))</f>
        <v>#N/A</v>
      </c>
      <c r="R381" s="33" t="b">
        <f>COUNTIF(Table1[Phone], $Q381)=R$1</f>
        <v>0</v>
      </c>
      <c r="S381" s="33" t="b">
        <f>COUNTIF(Table1[Phone], $Q381)=S$1</f>
        <v>0</v>
      </c>
      <c r="T381" s="33" t="b">
        <f>COUNTIF(Table1[Phone], $Q381)=T$1</f>
        <v>0</v>
      </c>
      <c r="U381" s="33" t="b">
        <f>COUNTIF(Table1[Phone], $Q381)=U$1</f>
        <v>0</v>
      </c>
      <c r="V381" s="33" t="b">
        <f>COUNTIF(Table1[Phone], $Q381)=V$1</f>
        <v>0</v>
      </c>
      <c r="W381" s="33" t="b">
        <f>COUNTIF(Table1[Phone], $Q381)=W$1</f>
        <v>0</v>
      </c>
      <c r="X381" s="33" t="b">
        <f>COUNTIF(Table1[Phone], $Q381)=X$1</f>
        <v>0</v>
      </c>
      <c r="Y381" s="33" t="b">
        <f>COUNTIF(Table1[Phone], $Q381)=Y$1</f>
        <v>0</v>
      </c>
    </row>
    <row r="382" spans="2:25" x14ac:dyDescent="0.25">
      <c r="B382" s="33" t="e">
        <f t="array" ref="B382">INDEX(Table1[Restaurant Name], MATCH(0, COUNTIF($B$3:B381,Table1[Restaurant Name]), 0))</f>
        <v>#N/A</v>
      </c>
      <c r="C382" s="33" t="b">
        <f>COUNTIF(Table1[Restaurant Name], $B382)=C$1</f>
        <v>0</v>
      </c>
      <c r="D382" s="33" t="b">
        <f>COUNTIF(Table1[Restaurant Name], $B382)=D$1</f>
        <v>0</v>
      </c>
      <c r="E382" s="33" t="b">
        <f>COUNTIF(Table1[Restaurant Name], $B382)=E$1</f>
        <v>0</v>
      </c>
      <c r="F382" s="33" t="b">
        <f>COUNTIF(Table1[Restaurant Name], $B382)=F$1</f>
        <v>0</v>
      </c>
      <c r="G382" s="33" t="b">
        <f>COUNTIF(Table1[Restaurant Name], $B382)=G$1</f>
        <v>0</v>
      </c>
      <c r="H382" s="33" t="b">
        <f>COUNTIF(Table1[Restaurant Name], $B382)=H$1</f>
        <v>0</v>
      </c>
      <c r="I382" s="33" t="b">
        <f>COUNTIF(Table1[Restaurant Name], $B382)=I$1</f>
        <v>0</v>
      </c>
      <c r="J382" s="33" t="b">
        <f>COUNTIF(Table1[Restaurant Name], $B382)=J$1</f>
        <v>0</v>
      </c>
      <c r="Q382" s="33" t="e">
        <f t="array" ref="Q382">INDEX(Table1[Phone], MATCH(0, COUNTIF($Q$3:Q381,Table1[Phone]), 0))</f>
        <v>#N/A</v>
      </c>
      <c r="R382" s="33" t="b">
        <f>COUNTIF(Table1[Phone], $Q382)=R$1</f>
        <v>0</v>
      </c>
      <c r="S382" s="33" t="b">
        <f>COUNTIF(Table1[Phone], $Q382)=S$1</f>
        <v>0</v>
      </c>
      <c r="T382" s="33" t="b">
        <f>COUNTIF(Table1[Phone], $Q382)=T$1</f>
        <v>0</v>
      </c>
      <c r="U382" s="33" t="b">
        <f>COUNTIF(Table1[Phone], $Q382)=U$1</f>
        <v>0</v>
      </c>
      <c r="V382" s="33" t="b">
        <f>COUNTIF(Table1[Phone], $Q382)=V$1</f>
        <v>0</v>
      </c>
      <c r="W382" s="33" t="b">
        <f>COUNTIF(Table1[Phone], $Q382)=W$1</f>
        <v>0</v>
      </c>
      <c r="X382" s="33" t="b">
        <f>COUNTIF(Table1[Phone], $Q382)=X$1</f>
        <v>0</v>
      </c>
      <c r="Y382" s="33" t="b">
        <f>COUNTIF(Table1[Phone], $Q382)=Y$1</f>
        <v>0</v>
      </c>
    </row>
    <row r="383" spans="2:25" x14ac:dyDescent="0.25">
      <c r="B383" s="33" t="e">
        <f t="array" ref="B383">INDEX(Table1[Restaurant Name], MATCH(0, COUNTIF($B$3:B382,Table1[Restaurant Name]), 0))</f>
        <v>#N/A</v>
      </c>
      <c r="C383" s="33" t="b">
        <f>COUNTIF(Table1[Restaurant Name], $B383)=C$1</f>
        <v>0</v>
      </c>
      <c r="D383" s="33" t="b">
        <f>COUNTIF(Table1[Restaurant Name], $B383)=D$1</f>
        <v>0</v>
      </c>
      <c r="E383" s="33" t="b">
        <f>COUNTIF(Table1[Restaurant Name], $B383)=E$1</f>
        <v>0</v>
      </c>
      <c r="F383" s="33" t="b">
        <f>COUNTIF(Table1[Restaurant Name], $B383)=F$1</f>
        <v>0</v>
      </c>
      <c r="G383" s="33" t="b">
        <f>COUNTIF(Table1[Restaurant Name], $B383)=G$1</f>
        <v>0</v>
      </c>
      <c r="H383" s="33" t="b">
        <f>COUNTIF(Table1[Restaurant Name], $B383)=H$1</f>
        <v>0</v>
      </c>
      <c r="I383" s="33" t="b">
        <f>COUNTIF(Table1[Restaurant Name], $B383)=I$1</f>
        <v>0</v>
      </c>
      <c r="J383" s="33" t="b">
        <f>COUNTIF(Table1[Restaurant Name], $B383)=J$1</f>
        <v>0</v>
      </c>
      <c r="Q383" s="33" t="e">
        <f t="array" ref="Q383">INDEX(Table1[Phone], MATCH(0, COUNTIF($Q$3:Q382,Table1[Phone]), 0))</f>
        <v>#N/A</v>
      </c>
      <c r="R383" s="33" t="b">
        <f>COUNTIF(Table1[Phone], $Q383)=R$1</f>
        <v>0</v>
      </c>
      <c r="S383" s="33" t="b">
        <f>COUNTIF(Table1[Phone], $Q383)=S$1</f>
        <v>0</v>
      </c>
      <c r="T383" s="33" t="b">
        <f>COUNTIF(Table1[Phone], $Q383)=T$1</f>
        <v>0</v>
      </c>
      <c r="U383" s="33" t="b">
        <f>COUNTIF(Table1[Phone], $Q383)=U$1</f>
        <v>0</v>
      </c>
      <c r="V383" s="33" t="b">
        <f>COUNTIF(Table1[Phone], $Q383)=V$1</f>
        <v>0</v>
      </c>
      <c r="W383" s="33" t="b">
        <f>COUNTIF(Table1[Phone], $Q383)=W$1</f>
        <v>0</v>
      </c>
      <c r="X383" s="33" t="b">
        <f>COUNTIF(Table1[Phone], $Q383)=X$1</f>
        <v>0</v>
      </c>
      <c r="Y383" s="33" t="b">
        <f>COUNTIF(Table1[Phone], $Q383)=Y$1</f>
        <v>0</v>
      </c>
    </row>
    <row r="384" spans="2:25" x14ac:dyDescent="0.25">
      <c r="B384" s="33" t="e">
        <f t="array" ref="B384">INDEX(Table1[Restaurant Name], MATCH(0, COUNTIF($B$3:B383,Table1[Restaurant Name]), 0))</f>
        <v>#N/A</v>
      </c>
      <c r="C384" s="33" t="b">
        <f>COUNTIF(Table1[Restaurant Name], $B384)=C$1</f>
        <v>0</v>
      </c>
      <c r="D384" s="33" t="b">
        <f>COUNTIF(Table1[Restaurant Name], $B384)=D$1</f>
        <v>0</v>
      </c>
      <c r="E384" s="33" t="b">
        <f>COUNTIF(Table1[Restaurant Name], $B384)=E$1</f>
        <v>0</v>
      </c>
      <c r="F384" s="33" t="b">
        <f>COUNTIF(Table1[Restaurant Name], $B384)=F$1</f>
        <v>0</v>
      </c>
      <c r="G384" s="33" t="b">
        <f>COUNTIF(Table1[Restaurant Name], $B384)=G$1</f>
        <v>0</v>
      </c>
      <c r="H384" s="33" t="b">
        <f>COUNTIF(Table1[Restaurant Name], $B384)=H$1</f>
        <v>0</v>
      </c>
      <c r="I384" s="33" t="b">
        <f>COUNTIF(Table1[Restaurant Name], $B384)=I$1</f>
        <v>0</v>
      </c>
      <c r="J384" s="33" t="b">
        <f>COUNTIF(Table1[Restaurant Name], $B384)=J$1</f>
        <v>0</v>
      </c>
      <c r="Q384" s="33" t="e">
        <f t="array" ref="Q384">INDEX(Table1[Phone], MATCH(0, COUNTIF($Q$3:Q383,Table1[Phone]), 0))</f>
        <v>#N/A</v>
      </c>
      <c r="R384" s="33" t="b">
        <f>COUNTIF(Table1[Phone], $Q384)=R$1</f>
        <v>0</v>
      </c>
      <c r="S384" s="33" t="b">
        <f>COUNTIF(Table1[Phone], $Q384)=S$1</f>
        <v>0</v>
      </c>
      <c r="T384" s="33" t="b">
        <f>COUNTIF(Table1[Phone], $Q384)=T$1</f>
        <v>0</v>
      </c>
      <c r="U384" s="33" t="b">
        <f>COUNTIF(Table1[Phone], $Q384)=U$1</f>
        <v>0</v>
      </c>
      <c r="V384" s="33" t="b">
        <f>COUNTIF(Table1[Phone], $Q384)=V$1</f>
        <v>0</v>
      </c>
      <c r="W384" s="33" t="b">
        <f>COUNTIF(Table1[Phone], $Q384)=W$1</f>
        <v>0</v>
      </c>
      <c r="X384" s="33" t="b">
        <f>COUNTIF(Table1[Phone], $Q384)=X$1</f>
        <v>0</v>
      </c>
      <c r="Y384" s="33" t="b">
        <f>COUNTIF(Table1[Phone], $Q384)=Y$1</f>
        <v>0</v>
      </c>
    </row>
    <row r="385" spans="2:25" x14ac:dyDescent="0.25">
      <c r="B385" s="33" t="e">
        <f t="array" ref="B385">INDEX(Table1[Restaurant Name], MATCH(0, COUNTIF($B$3:B384,Table1[Restaurant Name]), 0))</f>
        <v>#N/A</v>
      </c>
      <c r="C385" s="33" t="b">
        <f>COUNTIF(Table1[Restaurant Name], $B385)=C$1</f>
        <v>0</v>
      </c>
      <c r="D385" s="33" t="b">
        <f>COUNTIF(Table1[Restaurant Name], $B385)=D$1</f>
        <v>0</v>
      </c>
      <c r="E385" s="33" t="b">
        <f>COUNTIF(Table1[Restaurant Name], $B385)=E$1</f>
        <v>0</v>
      </c>
      <c r="F385" s="33" t="b">
        <f>COUNTIF(Table1[Restaurant Name], $B385)=F$1</f>
        <v>0</v>
      </c>
      <c r="G385" s="33" t="b">
        <f>COUNTIF(Table1[Restaurant Name], $B385)=G$1</f>
        <v>0</v>
      </c>
      <c r="H385" s="33" t="b">
        <f>COUNTIF(Table1[Restaurant Name], $B385)=H$1</f>
        <v>0</v>
      </c>
      <c r="I385" s="33" t="b">
        <f>COUNTIF(Table1[Restaurant Name], $B385)=I$1</f>
        <v>0</v>
      </c>
      <c r="J385" s="33" t="b">
        <f>COUNTIF(Table1[Restaurant Name], $B385)=J$1</f>
        <v>0</v>
      </c>
      <c r="Q385" s="33" t="e">
        <f t="array" ref="Q385">INDEX(Table1[Phone], MATCH(0, COUNTIF($Q$3:Q384,Table1[Phone]), 0))</f>
        <v>#N/A</v>
      </c>
      <c r="R385" s="33" t="b">
        <f>COUNTIF(Table1[Phone], $Q385)=R$1</f>
        <v>0</v>
      </c>
      <c r="S385" s="33" t="b">
        <f>COUNTIF(Table1[Phone], $Q385)=S$1</f>
        <v>0</v>
      </c>
      <c r="T385" s="33" t="b">
        <f>COUNTIF(Table1[Phone], $Q385)=T$1</f>
        <v>0</v>
      </c>
      <c r="U385" s="33" t="b">
        <f>COUNTIF(Table1[Phone], $Q385)=U$1</f>
        <v>0</v>
      </c>
      <c r="V385" s="33" t="b">
        <f>COUNTIF(Table1[Phone], $Q385)=V$1</f>
        <v>0</v>
      </c>
      <c r="W385" s="33" t="b">
        <f>COUNTIF(Table1[Phone], $Q385)=W$1</f>
        <v>0</v>
      </c>
      <c r="X385" s="33" t="b">
        <f>COUNTIF(Table1[Phone], $Q385)=X$1</f>
        <v>0</v>
      </c>
      <c r="Y385" s="33" t="b">
        <f>COUNTIF(Table1[Phone], $Q385)=Y$1</f>
        <v>0</v>
      </c>
    </row>
    <row r="386" spans="2:25" x14ac:dyDescent="0.25">
      <c r="B386" s="33" t="e">
        <f t="array" ref="B386">INDEX(Table1[Restaurant Name], MATCH(0, COUNTIF($B$3:B385,Table1[Restaurant Name]), 0))</f>
        <v>#N/A</v>
      </c>
      <c r="C386" s="33" t="b">
        <f>COUNTIF(Table1[Restaurant Name], $B386)=C$1</f>
        <v>0</v>
      </c>
      <c r="D386" s="33" t="b">
        <f>COUNTIF(Table1[Restaurant Name], $B386)=D$1</f>
        <v>0</v>
      </c>
      <c r="E386" s="33" t="b">
        <f>COUNTIF(Table1[Restaurant Name], $B386)=E$1</f>
        <v>0</v>
      </c>
      <c r="F386" s="33" t="b">
        <f>COUNTIF(Table1[Restaurant Name], $B386)=F$1</f>
        <v>0</v>
      </c>
      <c r="G386" s="33" t="b">
        <f>COUNTIF(Table1[Restaurant Name], $B386)=G$1</f>
        <v>0</v>
      </c>
      <c r="H386" s="33" t="b">
        <f>COUNTIF(Table1[Restaurant Name], $B386)=H$1</f>
        <v>0</v>
      </c>
      <c r="I386" s="33" t="b">
        <f>COUNTIF(Table1[Restaurant Name], $B386)=I$1</f>
        <v>0</v>
      </c>
      <c r="J386" s="33" t="b">
        <f>COUNTIF(Table1[Restaurant Name], $B386)=J$1</f>
        <v>0</v>
      </c>
      <c r="Q386" s="33" t="e">
        <f t="array" ref="Q386">INDEX(Table1[Phone], MATCH(0, COUNTIF($Q$3:Q385,Table1[Phone]), 0))</f>
        <v>#N/A</v>
      </c>
      <c r="R386" s="33" t="b">
        <f>COUNTIF(Table1[Phone], $Q386)=R$1</f>
        <v>0</v>
      </c>
      <c r="S386" s="33" t="b">
        <f>COUNTIF(Table1[Phone], $Q386)=S$1</f>
        <v>0</v>
      </c>
      <c r="T386" s="33" t="b">
        <f>COUNTIF(Table1[Phone], $Q386)=T$1</f>
        <v>0</v>
      </c>
      <c r="U386" s="33" t="b">
        <f>COUNTIF(Table1[Phone], $Q386)=U$1</f>
        <v>0</v>
      </c>
      <c r="V386" s="33" t="b">
        <f>COUNTIF(Table1[Phone], $Q386)=V$1</f>
        <v>0</v>
      </c>
      <c r="W386" s="33" t="b">
        <f>COUNTIF(Table1[Phone], $Q386)=W$1</f>
        <v>0</v>
      </c>
      <c r="X386" s="33" t="b">
        <f>COUNTIF(Table1[Phone], $Q386)=X$1</f>
        <v>0</v>
      </c>
      <c r="Y386" s="33" t="b">
        <f>COUNTIF(Table1[Phone], $Q386)=Y$1</f>
        <v>0</v>
      </c>
    </row>
    <row r="387" spans="2:25" x14ac:dyDescent="0.25">
      <c r="B387" s="33" t="e">
        <f t="array" ref="B387">INDEX(Table1[Restaurant Name], MATCH(0, COUNTIF($B$3:B386,Table1[Restaurant Name]), 0))</f>
        <v>#N/A</v>
      </c>
      <c r="C387" s="33" t="b">
        <f>COUNTIF(Table1[Restaurant Name], $B387)=C$1</f>
        <v>0</v>
      </c>
      <c r="D387" s="33" t="b">
        <f>COUNTIF(Table1[Restaurant Name], $B387)=D$1</f>
        <v>0</v>
      </c>
      <c r="E387" s="33" t="b">
        <f>COUNTIF(Table1[Restaurant Name], $B387)=E$1</f>
        <v>0</v>
      </c>
      <c r="F387" s="33" t="b">
        <f>COUNTIF(Table1[Restaurant Name], $B387)=F$1</f>
        <v>0</v>
      </c>
      <c r="G387" s="33" t="b">
        <f>COUNTIF(Table1[Restaurant Name], $B387)=G$1</f>
        <v>0</v>
      </c>
      <c r="H387" s="33" t="b">
        <f>COUNTIF(Table1[Restaurant Name], $B387)=H$1</f>
        <v>0</v>
      </c>
      <c r="I387" s="33" t="b">
        <f>COUNTIF(Table1[Restaurant Name], $B387)=I$1</f>
        <v>0</v>
      </c>
      <c r="J387" s="33" t="b">
        <f>COUNTIF(Table1[Restaurant Name], $B387)=J$1</f>
        <v>0</v>
      </c>
      <c r="Q387" s="33" t="e">
        <f t="array" ref="Q387">INDEX(Table1[Phone], MATCH(0, COUNTIF($Q$3:Q386,Table1[Phone]), 0))</f>
        <v>#N/A</v>
      </c>
      <c r="R387" s="33" t="b">
        <f>COUNTIF(Table1[Phone], $Q387)=R$1</f>
        <v>0</v>
      </c>
      <c r="S387" s="33" t="b">
        <f>COUNTIF(Table1[Phone], $Q387)=S$1</f>
        <v>0</v>
      </c>
      <c r="T387" s="33" t="b">
        <f>COUNTIF(Table1[Phone], $Q387)=T$1</f>
        <v>0</v>
      </c>
      <c r="U387" s="33" t="b">
        <f>COUNTIF(Table1[Phone], $Q387)=U$1</f>
        <v>0</v>
      </c>
      <c r="V387" s="33" t="b">
        <f>COUNTIF(Table1[Phone], $Q387)=V$1</f>
        <v>0</v>
      </c>
      <c r="W387" s="33" t="b">
        <f>COUNTIF(Table1[Phone], $Q387)=W$1</f>
        <v>0</v>
      </c>
      <c r="X387" s="33" t="b">
        <f>COUNTIF(Table1[Phone], $Q387)=X$1</f>
        <v>0</v>
      </c>
      <c r="Y387" s="33" t="b">
        <f>COUNTIF(Table1[Phone], $Q387)=Y$1</f>
        <v>0</v>
      </c>
    </row>
    <row r="388" spans="2:25" x14ac:dyDescent="0.25">
      <c r="B388" s="33" t="e">
        <f t="array" ref="B388">INDEX(Table1[Restaurant Name], MATCH(0, COUNTIF($B$3:B387,Table1[Restaurant Name]), 0))</f>
        <v>#N/A</v>
      </c>
      <c r="C388" s="33" t="b">
        <f>COUNTIF(Table1[Restaurant Name], $B388)=C$1</f>
        <v>0</v>
      </c>
      <c r="D388" s="33" t="b">
        <f>COUNTIF(Table1[Restaurant Name], $B388)=D$1</f>
        <v>0</v>
      </c>
      <c r="E388" s="33" t="b">
        <f>COUNTIF(Table1[Restaurant Name], $B388)=E$1</f>
        <v>0</v>
      </c>
      <c r="F388" s="33" t="b">
        <f>COUNTIF(Table1[Restaurant Name], $B388)=F$1</f>
        <v>0</v>
      </c>
      <c r="G388" s="33" t="b">
        <f>COUNTIF(Table1[Restaurant Name], $B388)=G$1</f>
        <v>0</v>
      </c>
      <c r="H388" s="33" t="b">
        <f>COUNTIF(Table1[Restaurant Name], $B388)=H$1</f>
        <v>0</v>
      </c>
      <c r="I388" s="33" t="b">
        <f>COUNTIF(Table1[Restaurant Name], $B388)=I$1</f>
        <v>0</v>
      </c>
      <c r="J388" s="33" t="b">
        <f>COUNTIF(Table1[Restaurant Name], $B388)=J$1</f>
        <v>0</v>
      </c>
      <c r="Q388" s="33" t="e">
        <f t="array" ref="Q388">INDEX(Table1[Phone], MATCH(0, COUNTIF($Q$3:Q387,Table1[Phone]), 0))</f>
        <v>#N/A</v>
      </c>
      <c r="R388" s="33" t="b">
        <f>COUNTIF(Table1[Phone], $Q388)=R$1</f>
        <v>0</v>
      </c>
      <c r="S388" s="33" t="b">
        <f>COUNTIF(Table1[Phone], $Q388)=S$1</f>
        <v>0</v>
      </c>
      <c r="T388" s="33" t="b">
        <f>COUNTIF(Table1[Phone], $Q388)=T$1</f>
        <v>0</v>
      </c>
      <c r="U388" s="33" t="b">
        <f>COUNTIF(Table1[Phone], $Q388)=U$1</f>
        <v>0</v>
      </c>
      <c r="V388" s="33" t="b">
        <f>COUNTIF(Table1[Phone], $Q388)=V$1</f>
        <v>0</v>
      </c>
      <c r="W388" s="33" t="b">
        <f>COUNTIF(Table1[Phone], $Q388)=W$1</f>
        <v>0</v>
      </c>
      <c r="X388" s="33" t="b">
        <f>COUNTIF(Table1[Phone], $Q388)=X$1</f>
        <v>0</v>
      </c>
      <c r="Y388" s="33" t="b">
        <f>COUNTIF(Table1[Phone], $Q388)=Y$1</f>
        <v>0</v>
      </c>
    </row>
    <row r="389" spans="2:25" x14ac:dyDescent="0.25">
      <c r="B389" s="33" t="e">
        <f t="array" ref="B389">INDEX(Table1[Restaurant Name], MATCH(0, COUNTIF($B$3:B388,Table1[Restaurant Name]), 0))</f>
        <v>#N/A</v>
      </c>
      <c r="C389" s="33" t="b">
        <f>COUNTIF(Table1[Restaurant Name], $B389)=C$1</f>
        <v>0</v>
      </c>
      <c r="D389" s="33" t="b">
        <f>COUNTIF(Table1[Restaurant Name], $B389)=D$1</f>
        <v>0</v>
      </c>
      <c r="E389" s="33" t="b">
        <f>COUNTIF(Table1[Restaurant Name], $B389)=E$1</f>
        <v>0</v>
      </c>
      <c r="F389" s="33" t="b">
        <f>COUNTIF(Table1[Restaurant Name], $B389)=F$1</f>
        <v>0</v>
      </c>
      <c r="G389" s="33" t="b">
        <f>COUNTIF(Table1[Restaurant Name], $B389)=G$1</f>
        <v>0</v>
      </c>
      <c r="H389" s="33" t="b">
        <f>COUNTIF(Table1[Restaurant Name], $B389)=H$1</f>
        <v>0</v>
      </c>
      <c r="I389" s="33" t="b">
        <f>COUNTIF(Table1[Restaurant Name], $B389)=I$1</f>
        <v>0</v>
      </c>
      <c r="J389" s="33" t="b">
        <f>COUNTIF(Table1[Restaurant Name], $B389)=J$1</f>
        <v>0</v>
      </c>
      <c r="Q389" s="33" t="e">
        <f t="array" ref="Q389">INDEX(Table1[Phone], MATCH(0, COUNTIF($Q$3:Q388,Table1[Phone]), 0))</f>
        <v>#N/A</v>
      </c>
      <c r="R389" s="33" t="b">
        <f>COUNTIF(Table1[Phone], $Q389)=R$1</f>
        <v>0</v>
      </c>
      <c r="S389" s="33" t="b">
        <f>COUNTIF(Table1[Phone], $Q389)=S$1</f>
        <v>0</v>
      </c>
      <c r="T389" s="33" t="b">
        <f>COUNTIF(Table1[Phone], $Q389)=T$1</f>
        <v>0</v>
      </c>
      <c r="U389" s="33" t="b">
        <f>COUNTIF(Table1[Phone], $Q389)=U$1</f>
        <v>0</v>
      </c>
      <c r="V389" s="33" t="b">
        <f>COUNTIF(Table1[Phone], $Q389)=V$1</f>
        <v>0</v>
      </c>
      <c r="W389" s="33" t="b">
        <f>COUNTIF(Table1[Phone], $Q389)=W$1</f>
        <v>0</v>
      </c>
      <c r="X389" s="33" t="b">
        <f>COUNTIF(Table1[Phone], $Q389)=X$1</f>
        <v>0</v>
      </c>
      <c r="Y389" s="33" t="b">
        <f>COUNTIF(Table1[Phone], $Q389)=Y$1</f>
        <v>0</v>
      </c>
    </row>
    <row r="390" spans="2:25" x14ac:dyDescent="0.25">
      <c r="B390" s="33" t="e">
        <f t="array" ref="B390">INDEX(Table1[Restaurant Name], MATCH(0, COUNTIF($B$3:B389,Table1[Restaurant Name]), 0))</f>
        <v>#N/A</v>
      </c>
      <c r="C390" s="33" t="b">
        <f>COUNTIF(Table1[Restaurant Name], $B390)=C$1</f>
        <v>0</v>
      </c>
      <c r="D390" s="33" t="b">
        <f>COUNTIF(Table1[Restaurant Name], $B390)=D$1</f>
        <v>0</v>
      </c>
      <c r="E390" s="33" t="b">
        <f>COUNTIF(Table1[Restaurant Name], $B390)=E$1</f>
        <v>0</v>
      </c>
      <c r="F390" s="33" t="b">
        <f>COUNTIF(Table1[Restaurant Name], $B390)=F$1</f>
        <v>0</v>
      </c>
      <c r="G390" s="33" t="b">
        <f>COUNTIF(Table1[Restaurant Name], $B390)=G$1</f>
        <v>0</v>
      </c>
      <c r="H390" s="33" t="b">
        <f>COUNTIF(Table1[Restaurant Name], $B390)=H$1</f>
        <v>0</v>
      </c>
      <c r="I390" s="33" t="b">
        <f>COUNTIF(Table1[Restaurant Name], $B390)=I$1</f>
        <v>0</v>
      </c>
      <c r="J390" s="33" t="b">
        <f>COUNTIF(Table1[Restaurant Name], $B390)=J$1</f>
        <v>0</v>
      </c>
      <c r="Q390" s="33" t="e">
        <f t="array" ref="Q390">INDEX(Table1[Phone], MATCH(0, COUNTIF($Q$3:Q389,Table1[Phone]), 0))</f>
        <v>#N/A</v>
      </c>
      <c r="R390" s="33" t="b">
        <f>COUNTIF(Table1[Phone], $Q390)=R$1</f>
        <v>0</v>
      </c>
      <c r="S390" s="33" t="b">
        <f>COUNTIF(Table1[Phone], $Q390)=S$1</f>
        <v>0</v>
      </c>
      <c r="T390" s="33" t="b">
        <f>COUNTIF(Table1[Phone], $Q390)=T$1</f>
        <v>0</v>
      </c>
      <c r="U390" s="33" t="b">
        <f>COUNTIF(Table1[Phone], $Q390)=U$1</f>
        <v>0</v>
      </c>
      <c r="V390" s="33" t="b">
        <f>COUNTIF(Table1[Phone], $Q390)=V$1</f>
        <v>0</v>
      </c>
      <c r="W390" s="33" t="b">
        <f>COUNTIF(Table1[Phone], $Q390)=W$1</f>
        <v>0</v>
      </c>
      <c r="X390" s="33" t="b">
        <f>COUNTIF(Table1[Phone], $Q390)=X$1</f>
        <v>0</v>
      </c>
      <c r="Y390" s="33" t="b">
        <f>COUNTIF(Table1[Phone], $Q390)=Y$1</f>
        <v>0</v>
      </c>
    </row>
    <row r="391" spans="2:25" x14ac:dyDescent="0.25">
      <c r="B391" s="33" t="e">
        <f t="array" ref="B391">INDEX(Table1[Restaurant Name], MATCH(0, COUNTIF($B$3:B390,Table1[Restaurant Name]), 0))</f>
        <v>#N/A</v>
      </c>
      <c r="C391" s="33" t="b">
        <f>COUNTIF(Table1[Restaurant Name], $B391)=C$1</f>
        <v>0</v>
      </c>
      <c r="D391" s="33" t="b">
        <f>COUNTIF(Table1[Restaurant Name], $B391)=D$1</f>
        <v>0</v>
      </c>
      <c r="E391" s="33" t="b">
        <f>COUNTIF(Table1[Restaurant Name], $B391)=E$1</f>
        <v>0</v>
      </c>
      <c r="F391" s="33" t="b">
        <f>COUNTIF(Table1[Restaurant Name], $B391)=F$1</f>
        <v>0</v>
      </c>
      <c r="G391" s="33" t="b">
        <f>COUNTIF(Table1[Restaurant Name], $B391)=G$1</f>
        <v>0</v>
      </c>
      <c r="H391" s="33" t="b">
        <f>COUNTIF(Table1[Restaurant Name], $B391)=H$1</f>
        <v>0</v>
      </c>
      <c r="I391" s="33" t="b">
        <f>COUNTIF(Table1[Restaurant Name], $B391)=I$1</f>
        <v>0</v>
      </c>
      <c r="J391" s="33" t="b">
        <f>COUNTIF(Table1[Restaurant Name], $B391)=J$1</f>
        <v>0</v>
      </c>
      <c r="Q391" s="33" t="e">
        <f t="array" ref="Q391">INDEX(Table1[Phone], MATCH(0, COUNTIF($Q$3:Q390,Table1[Phone]), 0))</f>
        <v>#N/A</v>
      </c>
      <c r="R391" s="33" t="b">
        <f>COUNTIF(Table1[Phone], $Q391)=R$1</f>
        <v>0</v>
      </c>
      <c r="S391" s="33" t="b">
        <f>COUNTIF(Table1[Phone], $Q391)=S$1</f>
        <v>0</v>
      </c>
      <c r="T391" s="33" t="b">
        <f>COUNTIF(Table1[Phone], $Q391)=T$1</f>
        <v>0</v>
      </c>
      <c r="U391" s="33" t="b">
        <f>COUNTIF(Table1[Phone], $Q391)=U$1</f>
        <v>0</v>
      </c>
      <c r="V391" s="33" t="b">
        <f>COUNTIF(Table1[Phone], $Q391)=V$1</f>
        <v>0</v>
      </c>
      <c r="W391" s="33" t="b">
        <f>COUNTIF(Table1[Phone], $Q391)=W$1</f>
        <v>0</v>
      </c>
      <c r="X391" s="33" t="b">
        <f>COUNTIF(Table1[Phone], $Q391)=X$1</f>
        <v>0</v>
      </c>
      <c r="Y391" s="33" t="b">
        <f>COUNTIF(Table1[Phone], $Q391)=Y$1</f>
        <v>0</v>
      </c>
    </row>
    <row r="392" spans="2:25" x14ac:dyDescent="0.25">
      <c r="B392" s="33" t="e">
        <f t="array" ref="B392">INDEX(Table1[Restaurant Name], MATCH(0, COUNTIF($B$3:B391,Table1[Restaurant Name]), 0))</f>
        <v>#N/A</v>
      </c>
      <c r="C392" s="33" t="b">
        <f>COUNTIF(Table1[Restaurant Name], $B392)=C$1</f>
        <v>0</v>
      </c>
      <c r="D392" s="33" t="b">
        <f>COUNTIF(Table1[Restaurant Name], $B392)=D$1</f>
        <v>0</v>
      </c>
      <c r="E392" s="33" t="b">
        <f>COUNTIF(Table1[Restaurant Name], $B392)=E$1</f>
        <v>0</v>
      </c>
      <c r="F392" s="33" t="b">
        <f>COUNTIF(Table1[Restaurant Name], $B392)=F$1</f>
        <v>0</v>
      </c>
      <c r="G392" s="33" t="b">
        <f>COUNTIF(Table1[Restaurant Name], $B392)=G$1</f>
        <v>0</v>
      </c>
      <c r="H392" s="33" t="b">
        <f>COUNTIF(Table1[Restaurant Name], $B392)=H$1</f>
        <v>0</v>
      </c>
      <c r="I392" s="33" t="b">
        <f>COUNTIF(Table1[Restaurant Name], $B392)=I$1</f>
        <v>0</v>
      </c>
      <c r="J392" s="33" t="b">
        <f>COUNTIF(Table1[Restaurant Name], $B392)=J$1</f>
        <v>0</v>
      </c>
      <c r="Q392" s="33" t="e">
        <f t="array" ref="Q392">INDEX(Table1[Phone], MATCH(0, COUNTIF($Q$3:Q391,Table1[Phone]), 0))</f>
        <v>#N/A</v>
      </c>
      <c r="R392" s="33" t="b">
        <f>COUNTIF(Table1[Phone], $Q392)=R$1</f>
        <v>0</v>
      </c>
      <c r="S392" s="33" t="b">
        <f>COUNTIF(Table1[Phone], $Q392)=S$1</f>
        <v>0</v>
      </c>
      <c r="T392" s="33" t="b">
        <f>COUNTIF(Table1[Phone], $Q392)=T$1</f>
        <v>0</v>
      </c>
      <c r="U392" s="33" t="b">
        <f>COUNTIF(Table1[Phone], $Q392)=U$1</f>
        <v>0</v>
      </c>
      <c r="V392" s="33" t="b">
        <f>COUNTIF(Table1[Phone], $Q392)=V$1</f>
        <v>0</v>
      </c>
      <c r="W392" s="33" t="b">
        <f>COUNTIF(Table1[Phone], $Q392)=W$1</f>
        <v>0</v>
      </c>
      <c r="X392" s="33" t="b">
        <f>COUNTIF(Table1[Phone], $Q392)=X$1</f>
        <v>0</v>
      </c>
      <c r="Y392" s="33" t="b">
        <f>COUNTIF(Table1[Phone], $Q392)=Y$1</f>
        <v>0</v>
      </c>
    </row>
    <row r="393" spans="2:25" x14ac:dyDescent="0.25">
      <c r="B393" s="33" t="e">
        <f t="array" ref="B393">INDEX(Table1[Restaurant Name], MATCH(0, COUNTIF($B$3:B392,Table1[Restaurant Name]), 0))</f>
        <v>#N/A</v>
      </c>
      <c r="C393" s="33" t="b">
        <f>COUNTIF(Table1[Restaurant Name], $B393)=C$1</f>
        <v>0</v>
      </c>
      <c r="D393" s="33" t="b">
        <f>COUNTIF(Table1[Restaurant Name], $B393)=D$1</f>
        <v>0</v>
      </c>
      <c r="E393" s="33" t="b">
        <f>COUNTIF(Table1[Restaurant Name], $B393)=E$1</f>
        <v>0</v>
      </c>
      <c r="F393" s="33" t="b">
        <f>COUNTIF(Table1[Restaurant Name], $B393)=F$1</f>
        <v>0</v>
      </c>
      <c r="G393" s="33" t="b">
        <f>COUNTIF(Table1[Restaurant Name], $B393)=G$1</f>
        <v>0</v>
      </c>
      <c r="H393" s="33" t="b">
        <f>COUNTIF(Table1[Restaurant Name], $B393)=H$1</f>
        <v>0</v>
      </c>
      <c r="I393" s="33" t="b">
        <f>COUNTIF(Table1[Restaurant Name], $B393)=I$1</f>
        <v>0</v>
      </c>
      <c r="J393" s="33" t="b">
        <f>COUNTIF(Table1[Restaurant Name], $B393)=J$1</f>
        <v>0</v>
      </c>
      <c r="Q393" s="33" t="e">
        <f t="array" ref="Q393">INDEX(Table1[Phone], MATCH(0, COUNTIF($Q$3:Q392,Table1[Phone]), 0))</f>
        <v>#N/A</v>
      </c>
      <c r="R393" s="33" t="b">
        <f>COUNTIF(Table1[Phone], $Q393)=R$1</f>
        <v>0</v>
      </c>
      <c r="S393" s="33" t="b">
        <f>COUNTIF(Table1[Phone], $Q393)=S$1</f>
        <v>0</v>
      </c>
      <c r="T393" s="33" t="b">
        <f>COUNTIF(Table1[Phone], $Q393)=T$1</f>
        <v>0</v>
      </c>
      <c r="U393" s="33" t="b">
        <f>COUNTIF(Table1[Phone], $Q393)=U$1</f>
        <v>0</v>
      </c>
      <c r="V393" s="33" t="b">
        <f>COUNTIF(Table1[Phone], $Q393)=V$1</f>
        <v>0</v>
      </c>
      <c r="W393" s="33" t="b">
        <f>COUNTIF(Table1[Phone], $Q393)=W$1</f>
        <v>0</v>
      </c>
      <c r="X393" s="33" t="b">
        <f>COUNTIF(Table1[Phone], $Q393)=X$1</f>
        <v>0</v>
      </c>
      <c r="Y393" s="33" t="b">
        <f>COUNTIF(Table1[Phone], $Q393)=Y$1</f>
        <v>0</v>
      </c>
    </row>
    <row r="394" spans="2:25" x14ac:dyDescent="0.25">
      <c r="B394" s="33" t="e">
        <f t="array" ref="B394">INDEX(Table1[Restaurant Name], MATCH(0, COUNTIF($B$3:B393,Table1[Restaurant Name]), 0))</f>
        <v>#N/A</v>
      </c>
      <c r="C394" s="33" t="b">
        <f>COUNTIF(Table1[Restaurant Name], $B394)=C$1</f>
        <v>0</v>
      </c>
      <c r="D394" s="33" t="b">
        <f>COUNTIF(Table1[Restaurant Name], $B394)=D$1</f>
        <v>0</v>
      </c>
      <c r="E394" s="33" t="b">
        <f>COUNTIF(Table1[Restaurant Name], $B394)=E$1</f>
        <v>0</v>
      </c>
      <c r="F394" s="33" t="b">
        <f>COUNTIF(Table1[Restaurant Name], $B394)=F$1</f>
        <v>0</v>
      </c>
      <c r="G394" s="33" t="b">
        <f>COUNTIF(Table1[Restaurant Name], $B394)=G$1</f>
        <v>0</v>
      </c>
      <c r="H394" s="33" t="b">
        <f>COUNTIF(Table1[Restaurant Name], $B394)=H$1</f>
        <v>0</v>
      </c>
      <c r="I394" s="33" t="b">
        <f>COUNTIF(Table1[Restaurant Name], $B394)=I$1</f>
        <v>0</v>
      </c>
      <c r="J394" s="33" t="b">
        <f>COUNTIF(Table1[Restaurant Name], $B394)=J$1</f>
        <v>0</v>
      </c>
      <c r="Q394" s="33" t="e">
        <f t="array" ref="Q394">INDEX(Table1[Phone], MATCH(0, COUNTIF($Q$3:Q393,Table1[Phone]), 0))</f>
        <v>#N/A</v>
      </c>
      <c r="R394" s="33" t="b">
        <f>COUNTIF(Table1[Phone], $Q394)=R$1</f>
        <v>0</v>
      </c>
      <c r="S394" s="33" t="b">
        <f>COUNTIF(Table1[Phone], $Q394)=S$1</f>
        <v>0</v>
      </c>
      <c r="T394" s="33" t="b">
        <f>COUNTIF(Table1[Phone], $Q394)=T$1</f>
        <v>0</v>
      </c>
      <c r="U394" s="33" t="b">
        <f>COUNTIF(Table1[Phone], $Q394)=U$1</f>
        <v>0</v>
      </c>
      <c r="V394" s="33" t="b">
        <f>COUNTIF(Table1[Phone], $Q394)=V$1</f>
        <v>0</v>
      </c>
      <c r="W394" s="33" t="b">
        <f>COUNTIF(Table1[Phone], $Q394)=W$1</f>
        <v>0</v>
      </c>
      <c r="X394" s="33" t="b">
        <f>COUNTIF(Table1[Phone], $Q394)=X$1</f>
        <v>0</v>
      </c>
      <c r="Y394" s="33" t="b">
        <f>COUNTIF(Table1[Phone], $Q394)=Y$1</f>
        <v>0</v>
      </c>
    </row>
    <row r="395" spans="2:25" x14ac:dyDescent="0.25">
      <c r="B395" s="33" t="e">
        <f t="array" ref="B395">INDEX(Table1[Restaurant Name], MATCH(0, COUNTIF($B$3:B394,Table1[Restaurant Name]), 0))</f>
        <v>#N/A</v>
      </c>
      <c r="C395" s="33" t="b">
        <f>COUNTIF(Table1[Restaurant Name], $B395)=C$1</f>
        <v>0</v>
      </c>
      <c r="D395" s="33" t="b">
        <f>COUNTIF(Table1[Restaurant Name], $B395)=D$1</f>
        <v>0</v>
      </c>
      <c r="E395" s="33" t="b">
        <f>COUNTIF(Table1[Restaurant Name], $B395)=E$1</f>
        <v>0</v>
      </c>
      <c r="F395" s="33" t="b">
        <f>COUNTIF(Table1[Restaurant Name], $B395)=F$1</f>
        <v>0</v>
      </c>
      <c r="G395" s="33" t="b">
        <f>COUNTIF(Table1[Restaurant Name], $B395)=G$1</f>
        <v>0</v>
      </c>
      <c r="H395" s="33" t="b">
        <f>COUNTIF(Table1[Restaurant Name], $B395)=H$1</f>
        <v>0</v>
      </c>
      <c r="I395" s="33" t="b">
        <f>COUNTIF(Table1[Restaurant Name], $B395)=I$1</f>
        <v>0</v>
      </c>
      <c r="J395" s="33" t="b">
        <f>COUNTIF(Table1[Restaurant Name], $B395)=J$1</f>
        <v>0</v>
      </c>
      <c r="Q395" s="33" t="e">
        <f t="array" ref="Q395">INDEX(Table1[Phone], MATCH(0, COUNTIF($Q$3:Q394,Table1[Phone]), 0))</f>
        <v>#N/A</v>
      </c>
      <c r="R395" s="33" t="b">
        <f>COUNTIF(Table1[Phone], $Q395)=R$1</f>
        <v>0</v>
      </c>
      <c r="S395" s="33" t="b">
        <f>COUNTIF(Table1[Phone], $Q395)=S$1</f>
        <v>0</v>
      </c>
      <c r="T395" s="33" t="b">
        <f>COUNTIF(Table1[Phone], $Q395)=T$1</f>
        <v>0</v>
      </c>
      <c r="U395" s="33" t="b">
        <f>COUNTIF(Table1[Phone], $Q395)=U$1</f>
        <v>0</v>
      </c>
      <c r="V395" s="33" t="b">
        <f>COUNTIF(Table1[Phone], $Q395)=V$1</f>
        <v>0</v>
      </c>
      <c r="W395" s="33" t="b">
        <f>COUNTIF(Table1[Phone], $Q395)=W$1</f>
        <v>0</v>
      </c>
      <c r="X395" s="33" t="b">
        <f>COUNTIF(Table1[Phone], $Q395)=X$1</f>
        <v>0</v>
      </c>
      <c r="Y395" s="33" t="b">
        <f>COUNTIF(Table1[Phone], $Q395)=Y$1</f>
        <v>0</v>
      </c>
    </row>
    <row r="396" spans="2:25" x14ac:dyDescent="0.25">
      <c r="B396" s="33" t="e">
        <f t="array" ref="B396">INDEX(Table1[Restaurant Name], MATCH(0, COUNTIF($B$3:B395,Table1[Restaurant Name]), 0))</f>
        <v>#N/A</v>
      </c>
      <c r="C396" s="33" t="b">
        <f>COUNTIF(Table1[Restaurant Name], $B396)=C$1</f>
        <v>0</v>
      </c>
      <c r="D396" s="33" t="b">
        <f>COUNTIF(Table1[Restaurant Name], $B396)=D$1</f>
        <v>0</v>
      </c>
      <c r="E396" s="33" t="b">
        <f>COUNTIF(Table1[Restaurant Name], $B396)=E$1</f>
        <v>0</v>
      </c>
      <c r="F396" s="33" t="b">
        <f>COUNTIF(Table1[Restaurant Name], $B396)=F$1</f>
        <v>0</v>
      </c>
      <c r="G396" s="33" t="b">
        <f>COUNTIF(Table1[Restaurant Name], $B396)=G$1</f>
        <v>0</v>
      </c>
      <c r="H396" s="33" t="b">
        <f>COUNTIF(Table1[Restaurant Name], $B396)=H$1</f>
        <v>0</v>
      </c>
      <c r="I396" s="33" t="b">
        <f>COUNTIF(Table1[Restaurant Name], $B396)=I$1</f>
        <v>0</v>
      </c>
      <c r="J396" s="33" t="b">
        <f>COUNTIF(Table1[Restaurant Name], $B396)=J$1</f>
        <v>0</v>
      </c>
      <c r="Q396" s="33" t="e">
        <f t="array" ref="Q396">INDEX(Table1[Phone], MATCH(0, COUNTIF($Q$3:Q395,Table1[Phone]), 0))</f>
        <v>#N/A</v>
      </c>
      <c r="R396" s="33" t="b">
        <f>COUNTIF(Table1[Phone], $Q396)=R$1</f>
        <v>0</v>
      </c>
      <c r="S396" s="33" t="b">
        <f>COUNTIF(Table1[Phone], $Q396)=S$1</f>
        <v>0</v>
      </c>
      <c r="T396" s="33" t="b">
        <f>COUNTIF(Table1[Phone], $Q396)=T$1</f>
        <v>0</v>
      </c>
      <c r="U396" s="33" t="b">
        <f>COUNTIF(Table1[Phone], $Q396)=U$1</f>
        <v>0</v>
      </c>
      <c r="V396" s="33" t="b">
        <f>COUNTIF(Table1[Phone], $Q396)=V$1</f>
        <v>0</v>
      </c>
      <c r="W396" s="33" t="b">
        <f>COUNTIF(Table1[Phone], $Q396)=W$1</f>
        <v>0</v>
      </c>
      <c r="X396" s="33" t="b">
        <f>COUNTIF(Table1[Phone], $Q396)=X$1</f>
        <v>0</v>
      </c>
      <c r="Y396" s="33" t="b">
        <f>COUNTIF(Table1[Phone], $Q396)=Y$1</f>
        <v>0</v>
      </c>
    </row>
    <row r="397" spans="2:25" x14ac:dyDescent="0.25">
      <c r="B397" s="33" t="e">
        <f t="array" ref="B397">INDEX(Table1[Restaurant Name], MATCH(0, COUNTIF($B$3:B396,Table1[Restaurant Name]), 0))</f>
        <v>#N/A</v>
      </c>
      <c r="C397" s="33" t="b">
        <f>COUNTIF(Table1[Restaurant Name], $B397)=C$1</f>
        <v>0</v>
      </c>
      <c r="D397" s="33" t="b">
        <f>COUNTIF(Table1[Restaurant Name], $B397)=D$1</f>
        <v>0</v>
      </c>
      <c r="E397" s="33" t="b">
        <f>COUNTIF(Table1[Restaurant Name], $B397)=E$1</f>
        <v>0</v>
      </c>
      <c r="F397" s="33" t="b">
        <f>COUNTIF(Table1[Restaurant Name], $B397)=F$1</f>
        <v>0</v>
      </c>
      <c r="G397" s="33" t="b">
        <f>COUNTIF(Table1[Restaurant Name], $B397)=G$1</f>
        <v>0</v>
      </c>
      <c r="H397" s="33" t="b">
        <f>COUNTIF(Table1[Restaurant Name], $B397)=H$1</f>
        <v>0</v>
      </c>
      <c r="I397" s="33" t="b">
        <f>COUNTIF(Table1[Restaurant Name], $B397)=I$1</f>
        <v>0</v>
      </c>
      <c r="J397" s="33" t="b">
        <f>COUNTIF(Table1[Restaurant Name], $B397)=J$1</f>
        <v>0</v>
      </c>
      <c r="Q397" s="33" t="e">
        <f t="array" ref="Q397">INDEX(Table1[Phone], MATCH(0, COUNTIF($Q$3:Q396,Table1[Phone]), 0))</f>
        <v>#N/A</v>
      </c>
      <c r="R397" s="33" t="b">
        <f>COUNTIF(Table1[Phone], $Q397)=R$1</f>
        <v>0</v>
      </c>
      <c r="S397" s="33" t="b">
        <f>COUNTIF(Table1[Phone], $Q397)=S$1</f>
        <v>0</v>
      </c>
      <c r="T397" s="33" t="b">
        <f>COUNTIF(Table1[Phone], $Q397)=T$1</f>
        <v>0</v>
      </c>
      <c r="U397" s="33" t="b">
        <f>COUNTIF(Table1[Phone], $Q397)=U$1</f>
        <v>0</v>
      </c>
      <c r="V397" s="33" t="b">
        <f>COUNTIF(Table1[Phone], $Q397)=V$1</f>
        <v>0</v>
      </c>
      <c r="W397" s="33" t="b">
        <f>COUNTIF(Table1[Phone], $Q397)=W$1</f>
        <v>0</v>
      </c>
      <c r="X397" s="33" t="b">
        <f>COUNTIF(Table1[Phone], $Q397)=X$1</f>
        <v>0</v>
      </c>
      <c r="Y397" s="33" t="b">
        <f>COUNTIF(Table1[Phone], $Q397)=Y$1</f>
        <v>0</v>
      </c>
    </row>
    <row r="398" spans="2:25" x14ac:dyDescent="0.25">
      <c r="B398" s="33" t="e">
        <f t="array" ref="B398">INDEX(Table1[Restaurant Name], MATCH(0, COUNTIF($B$3:B397,Table1[Restaurant Name]), 0))</f>
        <v>#N/A</v>
      </c>
      <c r="C398" s="33" t="b">
        <f>COUNTIF(Table1[Restaurant Name], $B398)=C$1</f>
        <v>0</v>
      </c>
      <c r="D398" s="33" t="b">
        <f>COUNTIF(Table1[Restaurant Name], $B398)=D$1</f>
        <v>0</v>
      </c>
      <c r="E398" s="33" t="b">
        <f>COUNTIF(Table1[Restaurant Name], $B398)=E$1</f>
        <v>0</v>
      </c>
      <c r="F398" s="33" t="b">
        <f>COUNTIF(Table1[Restaurant Name], $B398)=F$1</f>
        <v>0</v>
      </c>
      <c r="G398" s="33" t="b">
        <f>COUNTIF(Table1[Restaurant Name], $B398)=G$1</f>
        <v>0</v>
      </c>
      <c r="H398" s="33" t="b">
        <f>COUNTIF(Table1[Restaurant Name], $B398)=H$1</f>
        <v>0</v>
      </c>
      <c r="I398" s="33" t="b">
        <f>COUNTIF(Table1[Restaurant Name], $B398)=I$1</f>
        <v>0</v>
      </c>
      <c r="J398" s="33" t="b">
        <f>COUNTIF(Table1[Restaurant Name], $B398)=J$1</f>
        <v>0</v>
      </c>
      <c r="Q398" s="33" t="e">
        <f t="array" ref="Q398">INDEX(Table1[Phone], MATCH(0, COUNTIF($Q$3:Q397,Table1[Phone]), 0))</f>
        <v>#N/A</v>
      </c>
      <c r="R398" s="33" t="b">
        <f>COUNTIF(Table1[Phone], $Q398)=R$1</f>
        <v>0</v>
      </c>
      <c r="S398" s="33" t="b">
        <f>COUNTIF(Table1[Phone], $Q398)=S$1</f>
        <v>0</v>
      </c>
      <c r="T398" s="33" t="b">
        <f>COUNTIF(Table1[Phone], $Q398)=T$1</f>
        <v>0</v>
      </c>
      <c r="U398" s="33" t="b">
        <f>COUNTIF(Table1[Phone], $Q398)=U$1</f>
        <v>0</v>
      </c>
      <c r="V398" s="33" t="b">
        <f>COUNTIF(Table1[Phone], $Q398)=V$1</f>
        <v>0</v>
      </c>
      <c r="W398" s="33" t="b">
        <f>COUNTIF(Table1[Phone], $Q398)=W$1</f>
        <v>0</v>
      </c>
      <c r="X398" s="33" t="b">
        <f>COUNTIF(Table1[Phone], $Q398)=X$1</f>
        <v>0</v>
      </c>
      <c r="Y398" s="33" t="b">
        <f>COUNTIF(Table1[Phone], $Q398)=Y$1</f>
        <v>0</v>
      </c>
    </row>
    <row r="399" spans="2:25" x14ac:dyDescent="0.25">
      <c r="B399" s="33" t="e">
        <f t="array" ref="B399">INDEX(Table1[Restaurant Name], MATCH(0, COUNTIF($B$3:B398,Table1[Restaurant Name]), 0))</f>
        <v>#N/A</v>
      </c>
      <c r="C399" s="33" t="b">
        <f>COUNTIF(Table1[Restaurant Name], $B399)=C$1</f>
        <v>0</v>
      </c>
      <c r="D399" s="33" t="b">
        <f>COUNTIF(Table1[Restaurant Name], $B399)=D$1</f>
        <v>0</v>
      </c>
      <c r="E399" s="33" t="b">
        <f>COUNTIF(Table1[Restaurant Name], $B399)=E$1</f>
        <v>0</v>
      </c>
      <c r="F399" s="33" t="b">
        <f>COUNTIF(Table1[Restaurant Name], $B399)=F$1</f>
        <v>0</v>
      </c>
      <c r="G399" s="33" t="b">
        <f>COUNTIF(Table1[Restaurant Name], $B399)=G$1</f>
        <v>0</v>
      </c>
      <c r="H399" s="33" t="b">
        <f>COUNTIF(Table1[Restaurant Name], $B399)=H$1</f>
        <v>0</v>
      </c>
      <c r="I399" s="33" t="b">
        <f>COUNTIF(Table1[Restaurant Name], $B399)=I$1</f>
        <v>0</v>
      </c>
      <c r="J399" s="33" t="b">
        <f>COUNTIF(Table1[Restaurant Name], $B399)=J$1</f>
        <v>0</v>
      </c>
      <c r="Q399" s="33" t="e">
        <f t="array" ref="Q399">INDEX(Table1[Phone], MATCH(0, COUNTIF($Q$3:Q398,Table1[Phone]), 0))</f>
        <v>#N/A</v>
      </c>
      <c r="R399" s="33" t="b">
        <f>COUNTIF(Table1[Phone], $Q399)=R$1</f>
        <v>0</v>
      </c>
      <c r="S399" s="33" t="b">
        <f>COUNTIF(Table1[Phone], $Q399)=S$1</f>
        <v>0</v>
      </c>
      <c r="T399" s="33" t="b">
        <f>COUNTIF(Table1[Phone], $Q399)=T$1</f>
        <v>0</v>
      </c>
      <c r="U399" s="33" t="b">
        <f>COUNTIF(Table1[Phone], $Q399)=U$1</f>
        <v>0</v>
      </c>
      <c r="V399" s="33" t="b">
        <f>COUNTIF(Table1[Phone], $Q399)=V$1</f>
        <v>0</v>
      </c>
      <c r="W399" s="33" t="b">
        <f>COUNTIF(Table1[Phone], $Q399)=W$1</f>
        <v>0</v>
      </c>
      <c r="X399" s="33" t="b">
        <f>COUNTIF(Table1[Phone], $Q399)=X$1</f>
        <v>0</v>
      </c>
      <c r="Y399" s="33" t="b">
        <f>COUNTIF(Table1[Phone], $Q399)=Y$1</f>
        <v>0</v>
      </c>
    </row>
    <row r="400" spans="2:25" x14ac:dyDescent="0.25">
      <c r="B400" s="33" t="e">
        <f t="array" ref="B400">INDEX(Table1[Restaurant Name], MATCH(0, COUNTIF($B$3:B399,Table1[Restaurant Name]), 0))</f>
        <v>#N/A</v>
      </c>
      <c r="C400" s="33" t="b">
        <f>COUNTIF(Table1[Restaurant Name], $B400)=C$1</f>
        <v>0</v>
      </c>
      <c r="D400" s="33" t="b">
        <f>COUNTIF(Table1[Restaurant Name], $B400)=D$1</f>
        <v>0</v>
      </c>
      <c r="E400" s="33" t="b">
        <f>COUNTIF(Table1[Restaurant Name], $B400)=E$1</f>
        <v>0</v>
      </c>
      <c r="F400" s="33" t="b">
        <f>COUNTIF(Table1[Restaurant Name], $B400)=F$1</f>
        <v>0</v>
      </c>
      <c r="G400" s="33" t="b">
        <f>COUNTIF(Table1[Restaurant Name], $B400)=G$1</f>
        <v>0</v>
      </c>
      <c r="H400" s="33" t="b">
        <f>COUNTIF(Table1[Restaurant Name], $B400)=H$1</f>
        <v>0</v>
      </c>
      <c r="I400" s="33" t="b">
        <f>COUNTIF(Table1[Restaurant Name], $B400)=I$1</f>
        <v>0</v>
      </c>
      <c r="J400" s="33" t="b">
        <f>COUNTIF(Table1[Restaurant Name], $B400)=J$1</f>
        <v>0</v>
      </c>
      <c r="Q400" s="33" t="e">
        <f t="array" ref="Q400">INDEX(Table1[Phone], MATCH(0, COUNTIF($Q$3:Q399,Table1[Phone]), 0))</f>
        <v>#N/A</v>
      </c>
      <c r="R400" s="33" t="b">
        <f>COUNTIF(Table1[Phone], $Q400)=R$1</f>
        <v>0</v>
      </c>
      <c r="S400" s="33" t="b">
        <f>COUNTIF(Table1[Phone], $Q400)=S$1</f>
        <v>0</v>
      </c>
      <c r="T400" s="33" t="b">
        <f>COUNTIF(Table1[Phone], $Q400)=T$1</f>
        <v>0</v>
      </c>
      <c r="U400" s="33" t="b">
        <f>COUNTIF(Table1[Phone], $Q400)=U$1</f>
        <v>0</v>
      </c>
      <c r="V400" s="33" t="b">
        <f>COUNTIF(Table1[Phone], $Q400)=V$1</f>
        <v>0</v>
      </c>
      <c r="W400" s="33" t="b">
        <f>COUNTIF(Table1[Phone], $Q400)=W$1</f>
        <v>0</v>
      </c>
      <c r="X400" s="33" t="b">
        <f>COUNTIF(Table1[Phone], $Q400)=X$1</f>
        <v>0</v>
      </c>
      <c r="Y400" s="33" t="b">
        <f>COUNTIF(Table1[Phone], $Q400)=Y$1</f>
        <v>0</v>
      </c>
    </row>
    <row r="401" spans="2:25" x14ac:dyDescent="0.25">
      <c r="B401" s="33" t="e">
        <f t="array" ref="B401">INDEX(Table1[Restaurant Name], MATCH(0, COUNTIF($B$3:B400,Table1[Restaurant Name]), 0))</f>
        <v>#N/A</v>
      </c>
      <c r="C401" s="33" t="b">
        <f>COUNTIF(Table1[Restaurant Name], $B401)=C$1</f>
        <v>0</v>
      </c>
      <c r="D401" s="33" t="b">
        <f>COUNTIF(Table1[Restaurant Name], $B401)=D$1</f>
        <v>0</v>
      </c>
      <c r="E401" s="33" t="b">
        <f>COUNTIF(Table1[Restaurant Name], $B401)=E$1</f>
        <v>0</v>
      </c>
      <c r="F401" s="33" t="b">
        <f>COUNTIF(Table1[Restaurant Name], $B401)=F$1</f>
        <v>0</v>
      </c>
      <c r="G401" s="33" t="b">
        <f>COUNTIF(Table1[Restaurant Name], $B401)=G$1</f>
        <v>0</v>
      </c>
      <c r="H401" s="33" t="b">
        <f>COUNTIF(Table1[Restaurant Name], $B401)=H$1</f>
        <v>0</v>
      </c>
      <c r="I401" s="33" t="b">
        <f>COUNTIF(Table1[Restaurant Name], $B401)=I$1</f>
        <v>0</v>
      </c>
      <c r="J401" s="33" t="b">
        <f>COUNTIF(Table1[Restaurant Name], $B401)=J$1</f>
        <v>0</v>
      </c>
      <c r="Q401" s="33" t="e">
        <f t="array" ref="Q401">INDEX(Table1[Phone], MATCH(0, COUNTIF($Q$3:Q400,Table1[Phone]), 0))</f>
        <v>#N/A</v>
      </c>
      <c r="R401" s="33" t="b">
        <f>COUNTIF(Table1[Phone], $Q401)=R$1</f>
        <v>0</v>
      </c>
      <c r="S401" s="33" t="b">
        <f>COUNTIF(Table1[Phone], $Q401)=S$1</f>
        <v>0</v>
      </c>
      <c r="T401" s="33" t="b">
        <f>COUNTIF(Table1[Phone], $Q401)=T$1</f>
        <v>0</v>
      </c>
      <c r="U401" s="33" t="b">
        <f>COUNTIF(Table1[Phone], $Q401)=U$1</f>
        <v>0</v>
      </c>
      <c r="V401" s="33" t="b">
        <f>COUNTIF(Table1[Phone], $Q401)=V$1</f>
        <v>0</v>
      </c>
      <c r="W401" s="33" t="b">
        <f>COUNTIF(Table1[Phone], $Q401)=W$1</f>
        <v>0</v>
      </c>
      <c r="X401" s="33" t="b">
        <f>COUNTIF(Table1[Phone], $Q401)=X$1</f>
        <v>0</v>
      </c>
      <c r="Y401" s="33" t="b">
        <f>COUNTIF(Table1[Phone], $Q401)=Y$1</f>
        <v>0</v>
      </c>
    </row>
    <row r="402" spans="2:25" x14ac:dyDescent="0.25">
      <c r="B402" s="33" t="e">
        <f t="array" ref="B402">INDEX(Table1[Restaurant Name], MATCH(0, COUNTIF($B$3:B401,Table1[Restaurant Name]), 0))</f>
        <v>#N/A</v>
      </c>
      <c r="C402" s="33" t="b">
        <f>COUNTIF(Table1[Restaurant Name], $B402)=C$1</f>
        <v>0</v>
      </c>
      <c r="D402" s="33" t="b">
        <f>COUNTIF(Table1[Restaurant Name], $B402)=D$1</f>
        <v>0</v>
      </c>
      <c r="E402" s="33" t="b">
        <f>COUNTIF(Table1[Restaurant Name], $B402)=E$1</f>
        <v>0</v>
      </c>
      <c r="F402" s="33" t="b">
        <f>COUNTIF(Table1[Restaurant Name], $B402)=F$1</f>
        <v>0</v>
      </c>
      <c r="G402" s="33" t="b">
        <f>COUNTIF(Table1[Restaurant Name], $B402)=G$1</f>
        <v>0</v>
      </c>
      <c r="H402" s="33" t="b">
        <f>COUNTIF(Table1[Restaurant Name], $B402)=H$1</f>
        <v>0</v>
      </c>
      <c r="I402" s="33" t="b">
        <f>COUNTIF(Table1[Restaurant Name], $B402)=I$1</f>
        <v>0</v>
      </c>
      <c r="J402" s="33" t="b">
        <f>COUNTIF(Table1[Restaurant Name], $B402)=J$1</f>
        <v>0</v>
      </c>
      <c r="Q402" s="33" t="e">
        <f t="array" ref="Q402">INDEX(Table1[Phone], MATCH(0, COUNTIF($Q$3:Q401,Table1[Phone]), 0))</f>
        <v>#N/A</v>
      </c>
      <c r="R402" s="33" t="b">
        <f>COUNTIF(Table1[Phone], $Q402)=R$1</f>
        <v>0</v>
      </c>
      <c r="S402" s="33" t="b">
        <f>COUNTIF(Table1[Phone], $Q402)=S$1</f>
        <v>0</v>
      </c>
      <c r="T402" s="33" t="b">
        <f>COUNTIF(Table1[Phone], $Q402)=T$1</f>
        <v>0</v>
      </c>
      <c r="U402" s="33" t="b">
        <f>COUNTIF(Table1[Phone], $Q402)=U$1</f>
        <v>0</v>
      </c>
      <c r="V402" s="33" t="b">
        <f>COUNTIF(Table1[Phone], $Q402)=V$1</f>
        <v>0</v>
      </c>
      <c r="W402" s="33" t="b">
        <f>COUNTIF(Table1[Phone], $Q402)=W$1</f>
        <v>0</v>
      </c>
      <c r="X402" s="33" t="b">
        <f>COUNTIF(Table1[Phone], $Q402)=X$1</f>
        <v>0</v>
      </c>
      <c r="Y402" s="33" t="b">
        <f>COUNTIF(Table1[Phone], $Q402)=Y$1</f>
        <v>0</v>
      </c>
    </row>
    <row r="403" spans="2:25" x14ac:dyDescent="0.25">
      <c r="B403" s="33" t="e">
        <f t="array" ref="B403">INDEX(Table1[Restaurant Name], MATCH(0, COUNTIF($B$3:B402,Table1[Restaurant Name]), 0))</f>
        <v>#N/A</v>
      </c>
      <c r="C403" s="33" t="b">
        <f>COUNTIF(Table1[Restaurant Name], $B403)=C$1</f>
        <v>0</v>
      </c>
      <c r="D403" s="33" t="b">
        <f>COUNTIF(Table1[Restaurant Name], $B403)=D$1</f>
        <v>0</v>
      </c>
      <c r="E403" s="33" t="b">
        <f>COUNTIF(Table1[Restaurant Name], $B403)=E$1</f>
        <v>0</v>
      </c>
      <c r="F403" s="33" t="b">
        <f>COUNTIF(Table1[Restaurant Name], $B403)=F$1</f>
        <v>0</v>
      </c>
      <c r="G403" s="33" t="b">
        <f>COUNTIF(Table1[Restaurant Name], $B403)=G$1</f>
        <v>0</v>
      </c>
      <c r="H403" s="33" t="b">
        <f>COUNTIF(Table1[Restaurant Name], $B403)=H$1</f>
        <v>0</v>
      </c>
      <c r="I403" s="33" t="b">
        <f>COUNTIF(Table1[Restaurant Name], $B403)=I$1</f>
        <v>0</v>
      </c>
      <c r="J403" s="33" t="b">
        <f>COUNTIF(Table1[Restaurant Name], $B403)=J$1</f>
        <v>0</v>
      </c>
      <c r="Q403" s="33" t="e">
        <f t="array" ref="Q403">INDEX(Table1[Phone], MATCH(0, COUNTIF($Q$3:Q402,Table1[Phone]), 0))</f>
        <v>#N/A</v>
      </c>
      <c r="R403" s="33" t="b">
        <f>COUNTIF(Table1[Phone], $Q403)=R$1</f>
        <v>0</v>
      </c>
      <c r="S403" s="33" t="b">
        <f>COUNTIF(Table1[Phone], $Q403)=S$1</f>
        <v>0</v>
      </c>
      <c r="T403" s="33" t="b">
        <f>COUNTIF(Table1[Phone], $Q403)=T$1</f>
        <v>0</v>
      </c>
      <c r="U403" s="33" t="b">
        <f>COUNTIF(Table1[Phone], $Q403)=U$1</f>
        <v>0</v>
      </c>
      <c r="V403" s="33" t="b">
        <f>COUNTIF(Table1[Phone], $Q403)=V$1</f>
        <v>0</v>
      </c>
      <c r="W403" s="33" t="b">
        <f>COUNTIF(Table1[Phone], $Q403)=W$1</f>
        <v>0</v>
      </c>
      <c r="X403" s="33" t="b">
        <f>COUNTIF(Table1[Phone], $Q403)=X$1</f>
        <v>0</v>
      </c>
      <c r="Y403" s="33" t="b">
        <f>COUNTIF(Table1[Phone], $Q403)=Y$1</f>
        <v>0</v>
      </c>
    </row>
    <row r="404" spans="2:25" x14ac:dyDescent="0.25">
      <c r="B404" s="33" t="e">
        <f t="array" ref="B404">INDEX(Table1[Restaurant Name], MATCH(0, COUNTIF($B$3:B403,Table1[Restaurant Name]), 0))</f>
        <v>#N/A</v>
      </c>
      <c r="C404" s="33" t="b">
        <f>COUNTIF(Table1[Restaurant Name], $B404)=C$1</f>
        <v>0</v>
      </c>
      <c r="D404" s="33" t="b">
        <f>COUNTIF(Table1[Restaurant Name], $B404)=D$1</f>
        <v>0</v>
      </c>
      <c r="E404" s="33" t="b">
        <f>COUNTIF(Table1[Restaurant Name], $B404)=E$1</f>
        <v>0</v>
      </c>
      <c r="F404" s="33" t="b">
        <f>COUNTIF(Table1[Restaurant Name], $B404)=F$1</f>
        <v>0</v>
      </c>
      <c r="G404" s="33" t="b">
        <f>COUNTIF(Table1[Restaurant Name], $B404)=G$1</f>
        <v>0</v>
      </c>
      <c r="H404" s="33" t="b">
        <f>COUNTIF(Table1[Restaurant Name], $B404)=H$1</f>
        <v>0</v>
      </c>
      <c r="I404" s="33" t="b">
        <f>COUNTIF(Table1[Restaurant Name], $B404)=I$1</f>
        <v>0</v>
      </c>
      <c r="J404" s="33" t="b">
        <f>COUNTIF(Table1[Restaurant Name], $B404)=J$1</f>
        <v>0</v>
      </c>
      <c r="Q404" s="33" t="e">
        <f t="array" ref="Q404">INDEX(Table1[Phone], MATCH(0, COUNTIF($Q$3:Q403,Table1[Phone]), 0))</f>
        <v>#N/A</v>
      </c>
      <c r="R404" s="33" t="b">
        <f>COUNTIF(Table1[Phone], $Q404)=R$1</f>
        <v>0</v>
      </c>
      <c r="S404" s="33" t="b">
        <f>COUNTIF(Table1[Phone], $Q404)=S$1</f>
        <v>0</v>
      </c>
      <c r="T404" s="33" t="b">
        <f>COUNTIF(Table1[Phone], $Q404)=T$1</f>
        <v>0</v>
      </c>
      <c r="U404" s="33" t="b">
        <f>COUNTIF(Table1[Phone], $Q404)=U$1</f>
        <v>0</v>
      </c>
      <c r="V404" s="33" t="b">
        <f>COUNTIF(Table1[Phone], $Q404)=V$1</f>
        <v>0</v>
      </c>
      <c r="W404" s="33" t="b">
        <f>COUNTIF(Table1[Phone], $Q404)=W$1</f>
        <v>0</v>
      </c>
      <c r="X404" s="33" t="b">
        <f>COUNTIF(Table1[Phone], $Q404)=X$1</f>
        <v>0</v>
      </c>
      <c r="Y404" s="33" t="b">
        <f>COUNTIF(Table1[Phone], $Q404)=Y$1</f>
        <v>0</v>
      </c>
    </row>
    <row r="405" spans="2:25" x14ac:dyDescent="0.25">
      <c r="B405" s="33" t="e">
        <f t="array" ref="B405">INDEX(Table1[Restaurant Name], MATCH(0, COUNTIF($B$3:B404,Table1[Restaurant Name]), 0))</f>
        <v>#N/A</v>
      </c>
      <c r="C405" s="33" t="b">
        <f>COUNTIF(Table1[Restaurant Name], $B405)=C$1</f>
        <v>0</v>
      </c>
      <c r="D405" s="33" t="b">
        <f>COUNTIF(Table1[Restaurant Name], $B405)=D$1</f>
        <v>0</v>
      </c>
      <c r="E405" s="33" t="b">
        <f>COUNTIF(Table1[Restaurant Name], $B405)=E$1</f>
        <v>0</v>
      </c>
      <c r="F405" s="33" t="b">
        <f>COUNTIF(Table1[Restaurant Name], $B405)=F$1</f>
        <v>0</v>
      </c>
      <c r="G405" s="33" t="b">
        <f>COUNTIF(Table1[Restaurant Name], $B405)=G$1</f>
        <v>0</v>
      </c>
      <c r="H405" s="33" t="b">
        <f>COUNTIF(Table1[Restaurant Name], $B405)=H$1</f>
        <v>0</v>
      </c>
      <c r="I405" s="33" t="b">
        <f>COUNTIF(Table1[Restaurant Name], $B405)=I$1</f>
        <v>0</v>
      </c>
      <c r="J405" s="33" t="b">
        <f>COUNTIF(Table1[Restaurant Name], $B405)=J$1</f>
        <v>0</v>
      </c>
      <c r="Q405" s="33" t="e">
        <f t="array" ref="Q405">INDEX(Table1[Phone], MATCH(0, COUNTIF($Q$3:Q404,Table1[Phone]), 0))</f>
        <v>#N/A</v>
      </c>
      <c r="R405" s="33" t="b">
        <f>COUNTIF(Table1[Phone], $Q405)=R$1</f>
        <v>0</v>
      </c>
      <c r="S405" s="33" t="b">
        <f>COUNTIF(Table1[Phone], $Q405)=S$1</f>
        <v>0</v>
      </c>
      <c r="T405" s="33" t="b">
        <f>COUNTIF(Table1[Phone], $Q405)=T$1</f>
        <v>0</v>
      </c>
      <c r="U405" s="33" t="b">
        <f>COUNTIF(Table1[Phone], $Q405)=U$1</f>
        <v>0</v>
      </c>
      <c r="V405" s="33" t="b">
        <f>COUNTIF(Table1[Phone], $Q405)=V$1</f>
        <v>0</v>
      </c>
      <c r="W405" s="33" t="b">
        <f>COUNTIF(Table1[Phone], $Q405)=W$1</f>
        <v>0</v>
      </c>
      <c r="X405" s="33" t="b">
        <f>COUNTIF(Table1[Phone], $Q405)=X$1</f>
        <v>0</v>
      </c>
      <c r="Y405" s="33" t="b">
        <f>COUNTIF(Table1[Phone], $Q405)=Y$1</f>
        <v>0</v>
      </c>
    </row>
    <row r="406" spans="2:25" x14ac:dyDescent="0.25">
      <c r="B406" s="33" t="e">
        <f t="array" ref="B406">INDEX(Table1[Restaurant Name], MATCH(0, COUNTIF($B$3:B405,Table1[Restaurant Name]), 0))</f>
        <v>#N/A</v>
      </c>
      <c r="C406" s="33" t="b">
        <f>COUNTIF(Table1[Restaurant Name], $B406)=C$1</f>
        <v>0</v>
      </c>
      <c r="D406" s="33" t="b">
        <f>COUNTIF(Table1[Restaurant Name], $B406)=D$1</f>
        <v>0</v>
      </c>
      <c r="E406" s="33" t="b">
        <f>COUNTIF(Table1[Restaurant Name], $B406)=E$1</f>
        <v>0</v>
      </c>
      <c r="F406" s="33" t="b">
        <f>COUNTIF(Table1[Restaurant Name], $B406)=F$1</f>
        <v>0</v>
      </c>
      <c r="G406" s="33" t="b">
        <f>COUNTIF(Table1[Restaurant Name], $B406)=G$1</f>
        <v>0</v>
      </c>
      <c r="H406" s="33" t="b">
        <f>COUNTIF(Table1[Restaurant Name], $B406)=H$1</f>
        <v>0</v>
      </c>
      <c r="I406" s="33" t="b">
        <f>COUNTIF(Table1[Restaurant Name], $B406)=I$1</f>
        <v>0</v>
      </c>
      <c r="J406" s="33" t="b">
        <f>COUNTIF(Table1[Restaurant Name], $B406)=J$1</f>
        <v>0</v>
      </c>
      <c r="Q406" s="33" t="e">
        <f t="array" ref="Q406">INDEX(Table1[Phone], MATCH(0, COUNTIF($Q$3:Q405,Table1[Phone]), 0))</f>
        <v>#N/A</v>
      </c>
      <c r="R406" s="33" t="b">
        <f>COUNTIF(Table1[Phone], $Q406)=R$1</f>
        <v>0</v>
      </c>
      <c r="S406" s="33" t="b">
        <f>COUNTIF(Table1[Phone], $Q406)=S$1</f>
        <v>0</v>
      </c>
      <c r="T406" s="33" t="b">
        <f>COUNTIF(Table1[Phone], $Q406)=T$1</f>
        <v>0</v>
      </c>
      <c r="U406" s="33" t="b">
        <f>COUNTIF(Table1[Phone], $Q406)=U$1</f>
        <v>0</v>
      </c>
      <c r="V406" s="33" t="b">
        <f>COUNTIF(Table1[Phone], $Q406)=V$1</f>
        <v>0</v>
      </c>
      <c r="W406" s="33" t="b">
        <f>COUNTIF(Table1[Phone], $Q406)=W$1</f>
        <v>0</v>
      </c>
      <c r="X406" s="33" t="b">
        <f>COUNTIF(Table1[Phone], $Q406)=X$1</f>
        <v>0</v>
      </c>
      <c r="Y406" s="33" t="b">
        <f>COUNTIF(Table1[Phone], $Q406)=Y$1</f>
        <v>0</v>
      </c>
    </row>
    <row r="407" spans="2:25" x14ac:dyDescent="0.25">
      <c r="B407" s="33" t="e">
        <f t="array" ref="B407">INDEX(Table1[Restaurant Name], MATCH(0, COUNTIF($B$3:B406,Table1[Restaurant Name]), 0))</f>
        <v>#N/A</v>
      </c>
      <c r="C407" s="33" t="b">
        <f>COUNTIF(Table1[Restaurant Name], $B407)=C$1</f>
        <v>0</v>
      </c>
      <c r="D407" s="33" t="b">
        <f>COUNTIF(Table1[Restaurant Name], $B407)=D$1</f>
        <v>0</v>
      </c>
      <c r="E407" s="33" t="b">
        <f>COUNTIF(Table1[Restaurant Name], $B407)=E$1</f>
        <v>0</v>
      </c>
      <c r="F407" s="33" t="b">
        <f>COUNTIF(Table1[Restaurant Name], $B407)=F$1</f>
        <v>0</v>
      </c>
      <c r="G407" s="33" t="b">
        <f>COUNTIF(Table1[Restaurant Name], $B407)=G$1</f>
        <v>0</v>
      </c>
      <c r="H407" s="33" t="b">
        <f>COUNTIF(Table1[Restaurant Name], $B407)=H$1</f>
        <v>0</v>
      </c>
      <c r="I407" s="33" t="b">
        <f>COUNTIF(Table1[Restaurant Name], $B407)=I$1</f>
        <v>0</v>
      </c>
      <c r="J407" s="33" t="b">
        <f>COUNTIF(Table1[Restaurant Name], $B407)=J$1</f>
        <v>0</v>
      </c>
      <c r="Q407" s="33" t="e">
        <f t="array" ref="Q407">INDEX(Table1[Phone], MATCH(0, COUNTIF($Q$3:Q406,Table1[Phone]), 0))</f>
        <v>#N/A</v>
      </c>
      <c r="R407" s="33" t="b">
        <f>COUNTIF(Table1[Phone], $Q407)=R$1</f>
        <v>0</v>
      </c>
      <c r="S407" s="33" t="b">
        <f>COUNTIF(Table1[Phone], $Q407)=S$1</f>
        <v>0</v>
      </c>
      <c r="T407" s="33" t="b">
        <f>COUNTIF(Table1[Phone], $Q407)=T$1</f>
        <v>0</v>
      </c>
      <c r="U407" s="33" t="b">
        <f>COUNTIF(Table1[Phone], $Q407)=U$1</f>
        <v>0</v>
      </c>
      <c r="V407" s="33" t="b">
        <f>COUNTIF(Table1[Phone], $Q407)=V$1</f>
        <v>0</v>
      </c>
      <c r="W407" s="33" t="b">
        <f>COUNTIF(Table1[Phone], $Q407)=W$1</f>
        <v>0</v>
      </c>
      <c r="X407" s="33" t="b">
        <f>COUNTIF(Table1[Phone], $Q407)=X$1</f>
        <v>0</v>
      </c>
      <c r="Y407" s="33" t="b">
        <f>COUNTIF(Table1[Phone], $Q407)=Y$1</f>
        <v>0</v>
      </c>
    </row>
    <row r="408" spans="2:25" x14ac:dyDescent="0.25">
      <c r="B408" s="33" t="e">
        <f t="array" ref="B408">INDEX(Table1[Restaurant Name], MATCH(0, COUNTIF($B$3:B407,Table1[Restaurant Name]), 0))</f>
        <v>#N/A</v>
      </c>
      <c r="C408" s="33" t="b">
        <f>COUNTIF(Table1[Restaurant Name], $B408)=C$1</f>
        <v>0</v>
      </c>
      <c r="D408" s="33" t="b">
        <f>COUNTIF(Table1[Restaurant Name], $B408)=D$1</f>
        <v>0</v>
      </c>
      <c r="E408" s="33" t="b">
        <f>COUNTIF(Table1[Restaurant Name], $B408)=E$1</f>
        <v>0</v>
      </c>
      <c r="F408" s="33" t="b">
        <f>COUNTIF(Table1[Restaurant Name], $B408)=F$1</f>
        <v>0</v>
      </c>
      <c r="G408" s="33" t="b">
        <f>COUNTIF(Table1[Restaurant Name], $B408)=G$1</f>
        <v>0</v>
      </c>
      <c r="H408" s="33" t="b">
        <f>COUNTIF(Table1[Restaurant Name], $B408)=H$1</f>
        <v>0</v>
      </c>
      <c r="I408" s="33" t="b">
        <f>COUNTIF(Table1[Restaurant Name], $B408)=I$1</f>
        <v>0</v>
      </c>
      <c r="J408" s="33" t="b">
        <f>COUNTIF(Table1[Restaurant Name], $B408)=J$1</f>
        <v>0</v>
      </c>
      <c r="Q408" s="33" t="e">
        <f t="array" ref="Q408">INDEX(Table1[Phone], MATCH(0, COUNTIF($Q$3:Q407,Table1[Phone]), 0))</f>
        <v>#N/A</v>
      </c>
      <c r="R408" s="33" t="b">
        <f>COUNTIF(Table1[Phone], $Q408)=R$1</f>
        <v>0</v>
      </c>
      <c r="S408" s="33" t="b">
        <f>COUNTIF(Table1[Phone], $Q408)=S$1</f>
        <v>0</v>
      </c>
      <c r="T408" s="33" t="b">
        <f>COUNTIF(Table1[Phone], $Q408)=T$1</f>
        <v>0</v>
      </c>
      <c r="U408" s="33" t="b">
        <f>COUNTIF(Table1[Phone], $Q408)=U$1</f>
        <v>0</v>
      </c>
      <c r="V408" s="33" t="b">
        <f>COUNTIF(Table1[Phone], $Q408)=V$1</f>
        <v>0</v>
      </c>
      <c r="W408" s="33" t="b">
        <f>COUNTIF(Table1[Phone], $Q408)=W$1</f>
        <v>0</v>
      </c>
      <c r="X408" s="33" t="b">
        <f>COUNTIF(Table1[Phone], $Q408)=X$1</f>
        <v>0</v>
      </c>
      <c r="Y408" s="33" t="b">
        <f>COUNTIF(Table1[Phone], $Q408)=Y$1</f>
        <v>0</v>
      </c>
    </row>
    <row r="409" spans="2:25" x14ac:dyDescent="0.25">
      <c r="B409" s="33" t="e">
        <f t="array" ref="B409">INDEX(Table1[Restaurant Name], MATCH(0, COUNTIF($B$3:B408,Table1[Restaurant Name]), 0))</f>
        <v>#N/A</v>
      </c>
      <c r="C409" s="33" t="b">
        <f>COUNTIF(Table1[Restaurant Name], $B409)=C$1</f>
        <v>0</v>
      </c>
      <c r="D409" s="33" t="b">
        <f>COUNTIF(Table1[Restaurant Name], $B409)=D$1</f>
        <v>0</v>
      </c>
      <c r="E409" s="33" t="b">
        <f>COUNTIF(Table1[Restaurant Name], $B409)=E$1</f>
        <v>0</v>
      </c>
      <c r="F409" s="33" t="b">
        <f>COUNTIF(Table1[Restaurant Name], $B409)=F$1</f>
        <v>0</v>
      </c>
      <c r="G409" s="33" t="b">
        <f>COUNTIF(Table1[Restaurant Name], $B409)=G$1</f>
        <v>0</v>
      </c>
      <c r="H409" s="33" t="b">
        <f>COUNTIF(Table1[Restaurant Name], $B409)=H$1</f>
        <v>0</v>
      </c>
      <c r="I409" s="33" t="b">
        <f>COUNTIF(Table1[Restaurant Name], $B409)=I$1</f>
        <v>0</v>
      </c>
      <c r="J409" s="33" t="b">
        <f>COUNTIF(Table1[Restaurant Name], $B409)=J$1</f>
        <v>0</v>
      </c>
      <c r="Q409" s="33" t="e">
        <f t="array" ref="Q409">INDEX(Table1[Phone], MATCH(0, COUNTIF($Q$3:Q408,Table1[Phone]), 0))</f>
        <v>#N/A</v>
      </c>
      <c r="R409" s="33" t="b">
        <f>COUNTIF(Table1[Phone], $Q409)=R$1</f>
        <v>0</v>
      </c>
      <c r="S409" s="33" t="b">
        <f>COUNTIF(Table1[Phone], $Q409)=S$1</f>
        <v>0</v>
      </c>
      <c r="T409" s="33" t="b">
        <f>COUNTIF(Table1[Phone], $Q409)=T$1</f>
        <v>0</v>
      </c>
      <c r="U409" s="33" t="b">
        <f>COUNTIF(Table1[Phone], $Q409)=U$1</f>
        <v>0</v>
      </c>
      <c r="V409" s="33" t="b">
        <f>COUNTIF(Table1[Phone], $Q409)=V$1</f>
        <v>0</v>
      </c>
      <c r="W409" s="33" t="b">
        <f>COUNTIF(Table1[Phone], $Q409)=W$1</f>
        <v>0</v>
      </c>
      <c r="X409" s="33" t="b">
        <f>COUNTIF(Table1[Phone], $Q409)=X$1</f>
        <v>0</v>
      </c>
      <c r="Y409" s="33" t="b">
        <f>COUNTIF(Table1[Phone], $Q409)=Y$1</f>
        <v>0</v>
      </c>
    </row>
    <row r="410" spans="2:25" x14ac:dyDescent="0.25">
      <c r="B410" s="33" t="e">
        <f t="array" ref="B410">INDEX(Table1[Restaurant Name], MATCH(0, COUNTIF($B$3:B409,Table1[Restaurant Name]), 0))</f>
        <v>#N/A</v>
      </c>
      <c r="C410" s="33" t="b">
        <f>COUNTIF(Table1[Restaurant Name], $B410)=C$1</f>
        <v>0</v>
      </c>
      <c r="D410" s="33" t="b">
        <f>COUNTIF(Table1[Restaurant Name], $B410)=D$1</f>
        <v>0</v>
      </c>
      <c r="E410" s="33" t="b">
        <f>COUNTIF(Table1[Restaurant Name], $B410)=E$1</f>
        <v>0</v>
      </c>
      <c r="F410" s="33" t="b">
        <f>COUNTIF(Table1[Restaurant Name], $B410)=F$1</f>
        <v>0</v>
      </c>
      <c r="G410" s="33" t="b">
        <f>COUNTIF(Table1[Restaurant Name], $B410)=G$1</f>
        <v>0</v>
      </c>
      <c r="H410" s="33" t="b">
        <f>COUNTIF(Table1[Restaurant Name], $B410)=H$1</f>
        <v>0</v>
      </c>
      <c r="I410" s="33" t="b">
        <f>COUNTIF(Table1[Restaurant Name], $B410)=I$1</f>
        <v>0</v>
      </c>
      <c r="J410" s="33" t="b">
        <f>COUNTIF(Table1[Restaurant Name], $B410)=J$1</f>
        <v>0</v>
      </c>
      <c r="Q410" s="33" t="e">
        <f t="array" ref="Q410">INDEX(Table1[Phone], MATCH(0, COUNTIF($Q$3:Q409,Table1[Phone]), 0))</f>
        <v>#N/A</v>
      </c>
      <c r="R410" s="33" t="b">
        <f>COUNTIF(Table1[Phone], $Q410)=R$1</f>
        <v>0</v>
      </c>
      <c r="S410" s="33" t="b">
        <f>COUNTIF(Table1[Phone], $Q410)=S$1</f>
        <v>0</v>
      </c>
      <c r="T410" s="33" t="b">
        <f>COUNTIF(Table1[Phone], $Q410)=T$1</f>
        <v>0</v>
      </c>
      <c r="U410" s="33" t="b">
        <f>COUNTIF(Table1[Phone], $Q410)=U$1</f>
        <v>0</v>
      </c>
      <c r="V410" s="33" t="b">
        <f>COUNTIF(Table1[Phone], $Q410)=V$1</f>
        <v>0</v>
      </c>
      <c r="W410" s="33" t="b">
        <f>COUNTIF(Table1[Phone], $Q410)=W$1</f>
        <v>0</v>
      </c>
      <c r="X410" s="33" t="b">
        <f>COUNTIF(Table1[Phone], $Q410)=X$1</f>
        <v>0</v>
      </c>
      <c r="Y410" s="33" t="b">
        <f>COUNTIF(Table1[Phone], $Q410)=Y$1</f>
        <v>0</v>
      </c>
    </row>
    <row r="411" spans="2:25" x14ac:dyDescent="0.25">
      <c r="B411" s="33" t="e">
        <f t="array" ref="B411">INDEX(Table1[Restaurant Name], MATCH(0, COUNTIF($B$3:B410,Table1[Restaurant Name]), 0))</f>
        <v>#N/A</v>
      </c>
      <c r="C411" s="33" t="b">
        <f>COUNTIF(Table1[Restaurant Name], $B411)=C$1</f>
        <v>0</v>
      </c>
      <c r="D411" s="33" t="b">
        <f>COUNTIF(Table1[Restaurant Name], $B411)=D$1</f>
        <v>0</v>
      </c>
      <c r="E411" s="33" t="b">
        <f>COUNTIF(Table1[Restaurant Name], $B411)=E$1</f>
        <v>0</v>
      </c>
      <c r="F411" s="33" t="b">
        <f>COUNTIF(Table1[Restaurant Name], $B411)=F$1</f>
        <v>0</v>
      </c>
      <c r="G411" s="33" t="b">
        <f>COUNTIF(Table1[Restaurant Name], $B411)=G$1</f>
        <v>0</v>
      </c>
      <c r="H411" s="33" t="b">
        <f>COUNTIF(Table1[Restaurant Name], $B411)=H$1</f>
        <v>0</v>
      </c>
      <c r="I411" s="33" t="b">
        <f>COUNTIF(Table1[Restaurant Name], $B411)=I$1</f>
        <v>0</v>
      </c>
      <c r="J411" s="33" t="b">
        <f>COUNTIF(Table1[Restaurant Name], $B411)=J$1</f>
        <v>0</v>
      </c>
      <c r="Q411" s="33" t="e">
        <f t="array" ref="Q411">INDEX(Table1[Phone], MATCH(0, COUNTIF($Q$3:Q410,Table1[Phone]), 0))</f>
        <v>#N/A</v>
      </c>
      <c r="R411" s="33" t="b">
        <f>COUNTIF(Table1[Phone], $Q411)=R$1</f>
        <v>0</v>
      </c>
      <c r="S411" s="33" t="b">
        <f>COUNTIF(Table1[Phone], $Q411)=S$1</f>
        <v>0</v>
      </c>
      <c r="T411" s="33" t="b">
        <f>COUNTIF(Table1[Phone], $Q411)=T$1</f>
        <v>0</v>
      </c>
      <c r="U411" s="33" t="b">
        <f>COUNTIF(Table1[Phone], $Q411)=U$1</f>
        <v>0</v>
      </c>
      <c r="V411" s="33" t="b">
        <f>COUNTIF(Table1[Phone], $Q411)=V$1</f>
        <v>0</v>
      </c>
      <c r="W411" s="33" t="b">
        <f>COUNTIF(Table1[Phone], $Q411)=W$1</f>
        <v>0</v>
      </c>
      <c r="X411" s="33" t="b">
        <f>COUNTIF(Table1[Phone], $Q411)=X$1</f>
        <v>0</v>
      </c>
      <c r="Y411" s="33" t="b">
        <f>COUNTIF(Table1[Phone], $Q411)=Y$1</f>
        <v>0</v>
      </c>
    </row>
    <row r="412" spans="2:25" x14ac:dyDescent="0.25">
      <c r="B412" s="33" t="e">
        <f t="array" ref="B412">INDEX(Table1[Restaurant Name], MATCH(0, COUNTIF($B$3:B411,Table1[Restaurant Name]), 0))</f>
        <v>#N/A</v>
      </c>
      <c r="C412" s="33" t="b">
        <f>COUNTIF(Table1[Restaurant Name], $B412)=C$1</f>
        <v>0</v>
      </c>
      <c r="D412" s="33" t="b">
        <f>COUNTIF(Table1[Restaurant Name], $B412)=D$1</f>
        <v>0</v>
      </c>
      <c r="E412" s="33" t="b">
        <f>COUNTIF(Table1[Restaurant Name], $B412)=E$1</f>
        <v>0</v>
      </c>
      <c r="F412" s="33" t="b">
        <f>COUNTIF(Table1[Restaurant Name], $B412)=F$1</f>
        <v>0</v>
      </c>
      <c r="G412" s="33" t="b">
        <f>COUNTIF(Table1[Restaurant Name], $B412)=G$1</f>
        <v>0</v>
      </c>
      <c r="H412" s="33" t="b">
        <f>COUNTIF(Table1[Restaurant Name], $B412)=H$1</f>
        <v>0</v>
      </c>
      <c r="I412" s="33" t="b">
        <f>COUNTIF(Table1[Restaurant Name], $B412)=I$1</f>
        <v>0</v>
      </c>
      <c r="J412" s="33" t="b">
        <f>COUNTIF(Table1[Restaurant Name], $B412)=J$1</f>
        <v>0</v>
      </c>
      <c r="Q412" s="33" t="e">
        <f t="array" ref="Q412">INDEX(Table1[Phone], MATCH(0, COUNTIF($Q$3:Q411,Table1[Phone]), 0))</f>
        <v>#N/A</v>
      </c>
      <c r="R412" s="33" t="b">
        <f>COUNTIF(Table1[Phone], $Q412)=R$1</f>
        <v>0</v>
      </c>
      <c r="S412" s="33" t="b">
        <f>COUNTIF(Table1[Phone], $Q412)=S$1</f>
        <v>0</v>
      </c>
      <c r="T412" s="33" t="b">
        <f>COUNTIF(Table1[Phone], $Q412)=T$1</f>
        <v>0</v>
      </c>
      <c r="U412" s="33" t="b">
        <f>COUNTIF(Table1[Phone], $Q412)=U$1</f>
        <v>0</v>
      </c>
      <c r="V412" s="33" t="b">
        <f>COUNTIF(Table1[Phone], $Q412)=V$1</f>
        <v>0</v>
      </c>
      <c r="W412" s="33" t="b">
        <f>COUNTIF(Table1[Phone], $Q412)=W$1</f>
        <v>0</v>
      </c>
      <c r="X412" s="33" t="b">
        <f>COUNTIF(Table1[Phone], $Q412)=X$1</f>
        <v>0</v>
      </c>
      <c r="Y412" s="33" t="b">
        <f>COUNTIF(Table1[Phone], $Q412)=Y$1</f>
        <v>0</v>
      </c>
    </row>
    <row r="413" spans="2:25" x14ac:dyDescent="0.25">
      <c r="B413" s="33" t="e">
        <f t="array" ref="B413">INDEX(Table1[Restaurant Name], MATCH(0, COUNTIF($B$3:B412,Table1[Restaurant Name]), 0))</f>
        <v>#N/A</v>
      </c>
      <c r="C413" s="33" t="b">
        <f>COUNTIF(Table1[Restaurant Name], $B413)=C$1</f>
        <v>0</v>
      </c>
      <c r="D413" s="33" t="b">
        <f>COUNTIF(Table1[Restaurant Name], $B413)=D$1</f>
        <v>0</v>
      </c>
      <c r="E413" s="33" t="b">
        <f>COUNTIF(Table1[Restaurant Name], $B413)=E$1</f>
        <v>0</v>
      </c>
      <c r="F413" s="33" t="b">
        <f>COUNTIF(Table1[Restaurant Name], $B413)=F$1</f>
        <v>0</v>
      </c>
      <c r="G413" s="33" t="b">
        <f>COUNTIF(Table1[Restaurant Name], $B413)=G$1</f>
        <v>0</v>
      </c>
      <c r="H413" s="33" t="b">
        <f>COUNTIF(Table1[Restaurant Name], $B413)=H$1</f>
        <v>0</v>
      </c>
      <c r="I413" s="33" t="b">
        <f>COUNTIF(Table1[Restaurant Name], $B413)=I$1</f>
        <v>0</v>
      </c>
      <c r="J413" s="33" t="b">
        <f>COUNTIF(Table1[Restaurant Name], $B413)=J$1</f>
        <v>0</v>
      </c>
      <c r="Q413" s="33" t="e">
        <f t="array" ref="Q413">INDEX(Table1[Phone], MATCH(0, COUNTIF($Q$3:Q412,Table1[Phone]), 0))</f>
        <v>#N/A</v>
      </c>
      <c r="R413" s="33" t="b">
        <f>COUNTIF(Table1[Phone], $Q413)=R$1</f>
        <v>0</v>
      </c>
      <c r="S413" s="33" t="b">
        <f>COUNTIF(Table1[Phone], $Q413)=S$1</f>
        <v>0</v>
      </c>
      <c r="T413" s="33" t="b">
        <f>COUNTIF(Table1[Phone], $Q413)=T$1</f>
        <v>0</v>
      </c>
      <c r="U413" s="33" t="b">
        <f>COUNTIF(Table1[Phone], $Q413)=U$1</f>
        <v>0</v>
      </c>
      <c r="V413" s="33" t="b">
        <f>COUNTIF(Table1[Phone], $Q413)=V$1</f>
        <v>0</v>
      </c>
      <c r="W413" s="33" t="b">
        <f>COUNTIF(Table1[Phone], $Q413)=W$1</f>
        <v>0</v>
      </c>
      <c r="X413" s="33" t="b">
        <f>COUNTIF(Table1[Phone], $Q413)=X$1</f>
        <v>0</v>
      </c>
      <c r="Y413" s="33" t="b">
        <f>COUNTIF(Table1[Phone], $Q413)=Y$1</f>
        <v>0</v>
      </c>
    </row>
    <row r="414" spans="2:25" x14ac:dyDescent="0.25">
      <c r="B414" s="33" t="e">
        <f t="array" ref="B414">INDEX(Table1[Restaurant Name], MATCH(0, COUNTIF($B$3:B413,Table1[Restaurant Name]), 0))</f>
        <v>#N/A</v>
      </c>
      <c r="C414" s="33" t="b">
        <f>COUNTIF(Table1[Restaurant Name], $B414)=C$1</f>
        <v>0</v>
      </c>
      <c r="D414" s="33" t="b">
        <f>COUNTIF(Table1[Restaurant Name], $B414)=D$1</f>
        <v>0</v>
      </c>
      <c r="E414" s="33" t="b">
        <f>COUNTIF(Table1[Restaurant Name], $B414)=E$1</f>
        <v>0</v>
      </c>
      <c r="F414" s="33" t="b">
        <f>COUNTIF(Table1[Restaurant Name], $B414)=F$1</f>
        <v>0</v>
      </c>
      <c r="G414" s="33" t="b">
        <f>COUNTIF(Table1[Restaurant Name], $B414)=G$1</f>
        <v>0</v>
      </c>
      <c r="H414" s="33" t="b">
        <f>COUNTIF(Table1[Restaurant Name], $B414)=H$1</f>
        <v>0</v>
      </c>
      <c r="I414" s="33" t="b">
        <f>COUNTIF(Table1[Restaurant Name], $B414)=I$1</f>
        <v>0</v>
      </c>
      <c r="J414" s="33" t="b">
        <f>COUNTIF(Table1[Restaurant Name], $B414)=J$1</f>
        <v>0</v>
      </c>
      <c r="Q414" s="33" t="e">
        <f t="array" ref="Q414">INDEX(Table1[Phone], MATCH(0, COUNTIF($Q$3:Q413,Table1[Phone]), 0))</f>
        <v>#N/A</v>
      </c>
      <c r="R414" s="33" t="b">
        <f>COUNTIF(Table1[Phone], $Q414)=R$1</f>
        <v>0</v>
      </c>
      <c r="S414" s="33" t="b">
        <f>COUNTIF(Table1[Phone], $Q414)=S$1</f>
        <v>0</v>
      </c>
      <c r="T414" s="33" t="b">
        <f>COUNTIF(Table1[Phone], $Q414)=T$1</f>
        <v>0</v>
      </c>
      <c r="U414" s="33" t="b">
        <f>COUNTIF(Table1[Phone], $Q414)=U$1</f>
        <v>0</v>
      </c>
      <c r="V414" s="33" t="b">
        <f>COUNTIF(Table1[Phone], $Q414)=V$1</f>
        <v>0</v>
      </c>
      <c r="W414" s="33" t="b">
        <f>COUNTIF(Table1[Phone], $Q414)=W$1</f>
        <v>0</v>
      </c>
      <c r="X414" s="33" t="b">
        <f>COUNTIF(Table1[Phone], $Q414)=X$1</f>
        <v>0</v>
      </c>
      <c r="Y414" s="33" t="b">
        <f>COUNTIF(Table1[Phone], $Q414)=Y$1</f>
        <v>0</v>
      </c>
    </row>
    <row r="415" spans="2:25" x14ac:dyDescent="0.25">
      <c r="B415" s="33" t="e">
        <f t="array" ref="B415">INDEX(Table1[Restaurant Name], MATCH(0, COUNTIF($B$3:B414,Table1[Restaurant Name]), 0))</f>
        <v>#N/A</v>
      </c>
      <c r="C415" s="33" t="b">
        <f>COUNTIF(Table1[Restaurant Name], $B415)=C$1</f>
        <v>0</v>
      </c>
      <c r="D415" s="33" t="b">
        <f>COUNTIF(Table1[Restaurant Name], $B415)=D$1</f>
        <v>0</v>
      </c>
      <c r="E415" s="33" t="b">
        <f>COUNTIF(Table1[Restaurant Name], $B415)=E$1</f>
        <v>0</v>
      </c>
      <c r="F415" s="33" t="b">
        <f>COUNTIF(Table1[Restaurant Name], $B415)=F$1</f>
        <v>0</v>
      </c>
      <c r="G415" s="33" t="b">
        <f>COUNTIF(Table1[Restaurant Name], $B415)=G$1</f>
        <v>0</v>
      </c>
      <c r="H415" s="33" t="b">
        <f>COUNTIF(Table1[Restaurant Name], $B415)=H$1</f>
        <v>0</v>
      </c>
      <c r="I415" s="33" t="b">
        <f>COUNTIF(Table1[Restaurant Name], $B415)=I$1</f>
        <v>0</v>
      </c>
      <c r="J415" s="33" t="b">
        <f>COUNTIF(Table1[Restaurant Name], $B415)=J$1</f>
        <v>0</v>
      </c>
      <c r="Q415" s="33" t="e">
        <f t="array" ref="Q415">INDEX(Table1[Phone], MATCH(0, COUNTIF($Q$3:Q414,Table1[Phone]), 0))</f>
        <v>#N/A</v>
      </c>
      <c r="R415" s="33" t="b">
        <f>COUNTIF(Table1[Phone], $Q415)=R$1</f>
        <v>0</v>
      </c>
      <c r="S415" s="33" t="b">
        <f>COUNTIF(Table1[Phone], $Q415)=S$1</f>
        <v>0</v>
      </c>
      <c r="T415" s="33" t="b">
        <f>COUNTIF(Table1[Phone], $Q415)=T$1</f>
        <v>0</v>
      </c>
      <c r="U415" s="33" t="b">
        <f>COUNTIF(Table1[Phone], $Q415)=U$1</f>
        <v>0</v>
      </c>
      <c r="V415" s="33" t="b">
        <f>COUNTIF(Table1[Phone], $Q415)=V$1</f>
        <v>0</v>
      </c>
      <c r="W415" s="33" t="b">
        <f>COUNTIF(Table1[Phone], $Q415)=W$1</f>
        <v>0</v>
      </c>
      <c r="X415" s="33" t="b">
        <f>COUNTIF(Table1[Phone], $Q415)=X$1</f>
        <v>0</v>
      </c>
      <c r="Y415" s="33" t="b">
        <f>COUNTIF(Table1[Phone], $Q415)=Y$1</f>
        <v>0</v>
      </c>
    </row>
    <row r="416" spans="2:25" x14ac:dyDescent="0.25">
      <c r="B416" s="33" t="e">
        <f t="array" ref="B416">INDEX(Table1[Restaurant Name], MATCH(0, COUNTIF($B$3:B415,Table1[Restaurant Name]), 0))</f>
        <v>#N/A</v>
      </c>
      <c r="C416" s="33" t="b">
        <f>COUNTIF(Table1[Restaurant Name], $B416)=C$1</f>
        <v>0</v>
      </c>
      <c r="D416" s="33" t="b">
        <f>COUNTIF(Table1[Restaurant Name], $B416)=D$1</f>
        <v>0</v>
      </c>
      <c r="E416" s="33" t="b">
        <f>COUNTIF(Table1[Restaurant Name], $B416)=E$1</f>
        <v>0</v>
      </c>
      <c r="F416" s="33" t="b">
        <f>COUNTIF(Table1[Restaurant Name], $B416)=F$1</f>
        <v>0</v>
      </c>
      <c r="G416" s="33" t="b">
        <f>COUNTIF(Table1[Restaurant Name], $B416)=G$1</f>
        <v>0</v>
      </c>
      <c r="H416" s="33" t="b">
        <f>COUNTIF(Table1[Restaurant Name], $B416)=H$1</f>
        <v>0</v>
      </c>
      <c r="I416" s="33" t="b">
        <f>COUNTIF(Table1[Restaurant Name], $B416)=I$1</f>
        <v>0</v>
      </c>
      <c r="J416" s="33" t="b">
        <f>COUNTIF(Table1[Restaurant Name], $B416)=J$1</f>
        <v>0</v>
      </c>
      <c r="Q416" s="33" t="e">
        <f t="array" ref="Q416">INDEX(Table1[Phone], MATCH(0, COUNTIF($Q$3:Q415,Table1[Phone]), 0))</f>
        <v>#N/A</v>
      </c>
      <c r="R416" s="33" t="b">
        <f>COUNTIF(Table1[Phone], $Q416)=R$1</f>
        <v>0</v>
      </c>
      <c r="S416" s="33" t="b">
        <f>COUNTIF(Table1[Phone], $Q416)=S$1</f>
        <v>0</v>
      </c>
      <c r="T416" s="33" t="b">
        <f>COUNTIF(Table1[Phone], $Q416)=T$1</f>
        <v>0</v>
      </c>
      <c r="U416" s="33" t="b">
        <f>COUNTIF(Table1[Phone], $Q416)=U$1</f>
        <v>0</v>
      </c>
      <c r="V416" s="33" t="b">
        <f>COUNTIF(Table1[Phone], $Q416)=V$1</f>
        <v>0</v>
      </c>
      <c r="W416" s="33" t="b">
        <f>COUNTIF(Table1[Phone], $Q416)=W$1</f>
        <v>0</v>
      </c>
      <c r="X416" s="33" t="b">
        <f>COUNTIF(Table1[Phone], $Q416)=X$1</f>
        <v>0</v>
      </c>
      <c r="Y416" s="33" t="b">
        <f>COUNTIF(Table1[Phone], $Q416)=Y$1</f>
        <v>0</v>
      </c>
    </row>
    <row r="417" spans="2:25" x14ac:dyDescent="0.25">
      <c r="B417" s="33" t="e">
        <f t="array" ref="B417">INDEX(Table1[Restaurant Name], MATCH(0, COUNTIF($B$3:B416,Table1[Restaurant Name]), 0))</f>
        <v>#N/A</v>
      </c>
      <c r="C417" s="33" t="b">
        <f>COUNTIF(Table1[Restaurant Name], $B417)=C$1</f>
        <v>0</v>
      </c>
      <c r="D417" s="33" t="b">
        <f>COUNTIF(Table1[Restaurant Name], $B417)=D$1</f>
        <v>0</v>
      </c>
      <c r="E417" s="33" t="b">
        <f>COUNTIF(Table1[Restaurant Name], $B417)=E$1</f>
        <v>0</v>
      </c>
      <c r="F417" s="33" t="b">
        <f>COUNTIF(Table1[Restaurant Name], $B417)=F$1</f>
        <v>0</v>
      </c>
      <c r="G417" s="33" t="b">
        <f>COUNTIF(Table1[Restaurant Name], $B417)=G$1</f>
        <v>0</v>
      </c>
      <c r="H417" s="33" t="b">
        <f>COUNTIF(Table1[Restaurant Name], $B417)=H$1</f>
        <v>0</v>
      </c>
      <c r="I417" s="33" t="b">
        <f>COUNTIF(Table1[Restaurant Name], $B417)=I$1</f>
        <v>0</v>
      </c>
      <c r="J417" s="33" t="b">
        <f>COUNTIF(Table1[Restaurant Name], $B417)=J$1</f>
        <v>0</v>
      </c>
      <c r="Q417" s="33" t="e">
        <f t="array" ref="Q417">INDEX(Table1[Phone], MATCH(0, COUNTIF($Q$3:Q416,Table1[Phone]), 0))</f>
        <v>#N/A</v>
      </c>
      <c r="R417" s="33" t="b">
        <f>COUNTIF(Table1[Phone], $Q417)=R$1</f>
        <v>0</v>
      </c>
      <c r="S417" s="33" t="b">
        <f>COUNTIF(Table1[Phone], $Q417)=S$1</f>
        <v>0</v>
      </c>
      <c r="T417" s="33" t="b">
        <f>COUNTIF(Table1[Phone], $Q417)=T$1</f>
        <v>0</v>
      </c>
      <c r="U417" s="33" t="b">
        <f>COUNTIF(Table1[Phone], $Q417)=U$1</f>
        <v>0</v>
      </c>
      <c r="V417" s="33" t="b">
        <f>COUNTIF(Table1[Phone], $Q417)=V$1</f>
        <v>0</v>
      </c>
      <c r="W417" s="33" t="b">
        <f>COUNTIF(Table1[Phone], $Q417)=W$1</f>
        <v>0</v>
      </c>
      <c r="X417" s="33" t="b">
        <f>COUNTIF(Table1[Phone], $Q417)=X$1</f>
        <v>0</v>
      </c>
      <c r="Y417" s="33" t="b">
        <f>COUNTIF(Table1[Phone], $Q417)=Y$1</f>
        <v>0</v>
      </c>
    </row>
    <row r="418" spans="2:25" x14ac:dyDescent="0.25">
      <c r="B418" s="33" t="e">
        <f t="array" ref="B418">INDEX(Table1[Restaurant Name], MATCH(0, COUNTIF($B$3:B417,Table1[Restaurant Name]), 0))</f>
        <v>#N/A</v>
      </c>
      <c r="C418" s="33" t="b">
        <f>COUNTIF(Table1[Restaurant Name], $B418)=C$1</f>
        <v>0</v>
      </c>
      <c r="D418" s="33" t="b">
        <f>COUNTIF(Table1[Restaurant Name], $B418)=D$1</f>
        <v>0</v>
      </c>
      <c r="E418" s="33" t="b">
        <f>COUNTIF(Table1[Restaurant Name], $B418)=E$1</f>
        <v>0</v>
      </c>
      <c r="F418" s="33" t="b">
        <f>COUNTIF(Table1[Restaurant Name], $B418)=F$1</f>
        <v>0</v>
      </c>
      <c r="G418" s="33" t="b">
        <f>COUNTIF(Table1[Restaurant Name], $B418)=G$1</f>
        <v>0</v>
      </c>
      <c r="H418" s="33" t="b">
        <f>COUNTIF(Table1[Restaurant Name], $B418)=H$1</f>
        <v>0</v>
      </c>
      <c r="I418" s="33" t="b">
        <f>COUNTIF(Table1[Restaurant Name], $B418)=I$1</f>
        <v>0</v>
      </c>
      <c r="J418" s="33" t="b">
        <f>COUNTIF(Table1[Restaurant Name], $B418)=J$1</f>
        <v>0</v>
      </c>
      <c r="Q418" s="33" t="e">
        <f t="array" ref="Q418">INDEX(Table1[Phone], MATCH(0, COUNTIF($Q$3:Q417,Table1[Phone]), 0))</f>
        <v>#N/A</v>
      </c>
      <c r="R418" s="33" t="b">
        <f>COUNTIF(Table1[Phone], $Q418)=R$1</f>
        <v>0</v>
      </c>
      <c r="S418" s="33" t="b">
        <f>COUNTIF(Table1[Phone], $Q418)=S$1</f>
        <v>0</v>
      </c>
      <c r="T418" s="33" t="b">
        <f>COUNTIF(Table1[Phone], $Q418)=T$1</f>
        <v>0</v>
      </c>
      <c r="U418" s="33" t="b">
        <f>COUNTIF(Table1[Phone], $Q418)=U$1</f>
        <v>0</v>
      </c>
      <c r="V418" s="33" t="b">
        <f>COUNTIF(Table1[Phone], $Q418)=V$1</f>
        <v>0</v>
      </c>
      <c r="W418" s="33" t="b">
        <f>COUNTIF(Table1[Phone], $Q418)=W$1</f>
        <v>0</v>
      </c>
      <c r="X418" s="33" t="b">
        <f>COUNTIF(Table1[Phone], $Q418)=X$1</f>
        <v>0</v>
      </c>
      <c r="Y418" s="33" t="b">
        <f>COUNTIF(Table1[Phone], $Q418)=Y$1</f>
        <v>0</v>
      </c>
    </row>
    <row r="419" spans="2:25" x14ac:dyDescent="0.25">
      <c r="B419" s="33" t="e">
        <f t="array" ref="B419">INDEX(Table1[Restaurant Name], MATCH(0, COUNTIF($B$3:B418,Table1[Restaurant Name]), 0))</f>
        <v>#N/A</v>
      </c>
      <c r="C419" s="33" t="b">
        <f>COUNTIF(Table1[Restaurant Name], $B419)=C$1</f>
        <v>0</v>
      </c>
      <c r="D419" s="33" t="b">
        <f>COUNTIF(Table1[Restaurant Name], $B419)=D$1</f>
        <v>0</v>
      </c>
      <c r="E419" s="33" t="b">
        <f>COUNTIF(Table1[Restaurant Name], $B419)=E$1</f>
        <v>0</v>
      </c>
      <c r="F419" s="33" t="b">
        <f>COUNTIF(Table1[Restaurant Name], $B419)=F$1</f>
        <v>0</v>
      </c>
      <c r="G419" s="33" t="b">
        <f>COUNTIF(Table1[Restaurant Name], $B419)=G$1</f>
        <v>0</v>
      </c>
      <c r="H419" s="33" t="b">
        <f>COUNTIF(Table1[Restaurant Name], $B419)=H$1</f>
        <v>0</v>
      </c>
      <c r="I419" s="33" t="b">
        <f>COUNTIF(Table1[Restaurant Name], $B419)=I$1</f>
        <v>0</v>
      </c>
      <c r="J419" s="33" t="b">
        <f>COUNTIF(Table1[Restaurant Name], $B419)=J$1</f>
        <v>0</v>
      </c>
      <c r="Q419" s="33" t="e">
        <f t="array" ref="Q419">INDEX(Table1[Phone], MATCH(0, COUNTIF($Q$3:Q418,Table1[Phone]), 0))</f>
        <v>#N/A</v>
      </c>
      <c r="R419" s="33" t="b">
        <f>COUNTIF(Table1[Phone], $Q419)=R$1</f>
        <v>0</v>
      </c>
      <c r="S419" s="33" t="b">
        <f>COUNTIF(Table1[Phone], $Q419)=S$1</f>
        <v>0</v>
      </c>
      <c r="T419" s="33" t="b">
        <f>COUNTIF(Table1[Phone], $Q419)=T$1</f>
        <v>0</v>
      </c>
      <c r="U419" s="33" t="b">
        <f>COUNTIF(Table1[Phone], $Q419)=U$1</f>
        <v>0</v>
      </c>
      <c r="V419" s="33" t="b">
        <f>COUNTIF(Table1[Phone], $Q419)=V$1</f>
        <v>0</v>
      </c>
      <c r="W419" s="33" t="b">
        <f>COUNTIF(Table1[Phone], $Q419)=W$1</f>
        <v>0</v>
      </c>
      <c r="X419" s="33" t="b">
        <f>COUNTIF(Table1[Phone], $Q419)=X$1</f>
        <v>0</v>
      </c>
      <c r="Y419" s="33" t="b">
        <f>COUNTIF(Table1[Phone], $Q419)=Y$1</f>
        <v>0</v>
      </c>
    </row>
    <row r="420" spans="2:25" x14ac:dyDescent="0.25">
      <c r="B420" s="33" t="e">
        <f t="array" ref="B420">INDEX(Table1[Restaurant Name], MATCH(0, COUNTIF($B$3:B419,Table1[Restaurant Name]), 0))</f>
        <v>#N/A</v>
      </c>
      <c r="C420" s="33" t="b">
        <f>COUNTIF(Table1[Restaurant Name], $B420)=C$1</f>
        <v>0</v>
      </c>
      <c r="D420" s="33" t="b">
        <f>COUNTIF(Table1[Restaurant Name], $B420)=D$1</f>
        <v>0</v>
      </c>
      <c r="E420" s="33" t="b">
        <f>COUNTIF(Table1[Restaurant Name], $B420)=E$1</f>
        <v>0</v>
      </c>
      <c r="F420" s="33" t="b">
        <f>COUNTIF(Table1[Restaurant Name], $B420)=F$1</f>
        <v>0</v>
      </c>
      <c r="G420" s="33" t="b">
        <f>COUNTIF(Table1[Restaurant Name], $B420)=G$1</f>
        <v>0</v>
      </c>
      <c r="H420" s="33" t="b">
        <f>COUNTIF(Table1[Restaurant Name], $B420)=H$1</f>
        <v>0</v>
      </c>
      <c r="I420" s="33" t="b">
        <f>COUNTIF(Table1[Restaurant Name], $B420)=I$1</f>
        <v>0</v>
      </c>
      <c r="J420" s="33" t="b">
        <f>COUNTIF(Table1[Restaurant Name], $B420)=J$1</f>
        <v>0</v>
      </c>
      <c r="Q420" s="33" t="e">
        <f t="array" ref="Q420">INDEX(Table1[Phone], MATCH(0, COUNTIF($Q$3:Q419,Table1[Phone]), 0))</f>
        <v>#N/A</v>
      </c>
      <c r="R420" s="33" t="b">
        <f>COUNTIF(Table1[Phone], $Q420)=R$1</f>
        <v>0</v>
      </c>
      <c r="S420" s="33" t="b">
        <f>COUNTIF(Table1[Phone], $Q420)=S$1</f>
        <v>0</v>
      </c>
      <c r="T420" s="33" t="b">
        <f>COUNTIF(Table1[Phone], $Q420)=T$1</f>
        <v>0</v>
      </c>
      <c r="U420" s="33" t="b">
        <f>COUNTIF(Table1[Phone], $Q420)=U$1</f>
        <v>0</v>
      </c>
      <c r="V420" s="33" t="b">
        <f>COUNTIF(Table1[Phone], $Q420)=V$1</f>
        <v>0</v>
      </c>
      <c r="W420" s="33" t="b">
        <f>COUNTIF(Table1[Phone], $Q420)=W$1</f>
        <v>0</v>
      </c>
      <c r="X420" s="33" t="b">
        <f>COUNTIF(Table1[Phone], $Q420)=X$1</f>
        <v>0</v>
      </c>
      <c r="Y420" s="33" t="b">
        <f>COUNTIF(Table1[Phone], $Q420)=Y$1</f>
        <v>0</v>
      </c>
    </row>
    <row r="421" spans="2:25" x14ac:dyDescent="0.25">
      <c r="B421" s="33" t="e">
        <f t="array" ref="B421">INDEX(Table1[Restaurant Name], MATCH(0, COUNTIF($B$3:B420,Table1[Restaurant Name]), 0))</f>
        <v>#N/A</v>
      </c>
      <c r="C421" s="33" t="b">
        <f>COUNTIF(Table1[Restaurant Name], $B421)=C$1</f>
        <v>0</v>
      </c>
      <c r="D421" s="33" t="b">
        <f>COUNTIF(Table1[Restaurant Name], $B421)=D$1</f>
        <v>0</v>
      </c>
      <c r="E421" s="33" t="b">
        <f>COUNTIF(Table1[Restaurant Name], $B421)=E$1</f>
        <v>0</v>
      </c>
      <c r="F421" s="33" t="b">
        <f>COUNTIF(Table1[Restaurant Name], $B421)=F$1</f>
        <v>0</v>
      </c>
      <c r="G421" s="33" t="b">
        <f>COUNTIF(Table1[Restaurant Name], $B421)=G$1</f>
        <v>0</v>
      </c>
      <c r="H421" s="33" t="b">
        <f>COUNTIF(Table1[Restaurant Name], $B421)=H$1</f>
        <v>0</v>
      </c>
      <c r="I421" s="33" t="b">
        <f>COUNTIF(Table1[Restaurant Name], $B421)=I$1</f>
        <v>0</v>
      </c>
      <c r="J421" s="33" t="b">
        <f>COUNTIF(Table1[Restaurant Name], $B421)=J$1</f>
        <v>0</v>
      </c>
      <c r="Q421" s="33" t="e">
        <f t="array" ref="Q421">INDEX(Table1[Phone], MATCH(0, COUNTIF($Q$3:Q420,Table1[Phone]), 0))</f>
        <v>#N/A</v>
      </c>
      <c r="R421" s="33" t="b">
        <f>COUNTIF(Table1[Phone], $Q421)=R$1</f>
        <v>0</v>
      </c>
      <c r="S421" s="33" t="b">
        <f>COUNTIF(Table1[Phone], $Q421)=S$1</f>
        <v>0</v>
      </c>
      <c r="T421" s="33" t="b">
        <f>COUNTIF(Table1[Phone], $Q421)=T$1</f>
        <v>0</v>
      </c>
      <c r="U421" s="33" t="b">
        <f>COUNTIF(Table1[Phone], $Q421)=U$1</f>
        <v>0</v>
      </c>
      <c r="V421" s="33" t="b">
        <f>COUNTIF(Table1[Phone], $Q421)=V$1</f>
        <v>0</v>
      </c>
      <c r="W421" s="33" t="b">
        <f>COUNTIF(Table1[Phone], $Q421)=W$1</f>
        <v>0</v>
      </c>
      <c r="X421" s="33" t="b">
        <f>COUNTIF(Table1[Phone], $Q421)=X$1</f>
        <v>0</v>
      </c>
      <c r="Y421" s="33" t="b">
        <f>COUNTIF(Table1[Phone], $Q421)=Y$1</f>
        <v>0</v>
      </c>
    </row>
    <row r="422" spans="2:25" x14ac:dyDescent="0.25">
      <c r="B422" s="33" t="e">
        <f t="array" ref="B422">INDEX(Table1[Restaurant Name], MATCH(0, COUNTIF($B$3:B421,Table1[Restaurant Name]), 0))</f>
        <v>#N/A</v>
      </c>
      <c r="C422" s="33" t="b">
        <f>COUNTIF(Table1[Restaurant Name], $B422)=C$1</f>
        <v>0</v>
      </c>
      <c r="D422" s="33" t="b">
        <f>COUNTIF(Table1[Restaurant Name], $B422)=D$1</f>
        <v>0</v>
      </c>
      <c r="E422" s="33" t="b">
        <f>COUNTIF(Table1[Restaurant Name], $B422)=E$1</f>
        <v>0</v>
      </c>
      <c r="F422" s="33" t="b">
        <f>COUNTIF(Table1[Restaurant Name], $B422)=F$1</f>
        <v>0</v>
      </c>
      <c r="G422" s="33" t="b">
        <f>COUNTIF(Table1[Restaurant Name], $B422)=G$1</f>
        <v>0</v>
      </c>
      <c r="H422" s="33" t="b">
        <f>COUNTIF(Table1[Restaurant Name], $B422)=H$1</f>
        <v>0</v>
      </c>
      <c r="I422" s="33" t="b">
        <f>COUNTIF(Table1[Restaurant Name], $B422)=I$1</f>
        <v>0</v>
      </c>
      <c r="J422" s="33" t="b">
        <f>COUNTIF(Table1[Restaurant Name], $B422)=J$1</f>
        <v>0</v>
      </c>
      <c r="Q422" s="33" t="e">
        <f t="array" ref="Q422">INDEX(Table1[Phone], MATCH(0, COUNTIF($Q$3:Q421,Table1[Phone]), 0))</f>
        <v>#N/A</v>
      </c>
      <c r="R422" s="33" t="b">
        <f>COUNTIF(Table1[Phone], $Q422)=R$1</f>
        <v>0</v>
      </c>
      <c r="S422" s="33" t="b">
        <f>COUNTIF(Table1[Phone], $Q422)=S$1</f>
        <v>0</v>
      </c>
      <c r="T422" s="33" t="b">
        <f>COUNTIF(Table1[Phone], $Q422)=T$1</f>
        <v>0</v>
      </c>
      <c r="U422" s="33" t="b">
        <f>COUNTIF(Table1[Phone], $Q422)=U$1</f>
        <v>0</v>
      </c>
      <c r="V422" s="33" t="b">
        <f>COUNTIF(Table1[Phone], $Q422)=V$1</f>
        <v>0</v>
      </c>
      <c r="W422" s="33" t="b">
        <f>COUNTIF(Table1[Phone], $Q422)=W$1</f>
        <v>0</v>
      </c>
      <c r="X422" s="33" t="b">
        <f>COUNTIF(Table1[Phone], $Q422)=X$1</f>
        <v>0</v>
      </c>
      <c r="Y422" s="33" t="b">
        <f>COUNTIF(Table1[Phone], $Q422)=Y$1</f>
        <v>0</v>
      </c>
    </row>
    <row r="423" spans="2:25" x14ac:dyDescent="0.25">
      <c r="B423" s="33" t="e">
        <f t="array" ref="B423">INDEX(Table1[Restaurant Name], MATCH(0, COUNTIF($B$3:B422,Table1[Restaurant Name]), 0))</f>
        <v>#N/A</v>
      </c>
      <c r="C423" s="33" t="b">
        <f>COUNTIF(Table1[Restaurant Name], $B423)=C$1</f>
        <v>0</v>
      </c>
      <c r="D423" s="33" t="b">
        <f>COUNTIF(Table1[Restaurant Name], $B423)=D$1</f>
        <v>0</v>
      </c>
      <c r="E423" s="33" t="b">
        <f>COUNTIF(Table1[Restaurant Name], $B423)=E$1</f>
        <v>0</v>
      </c>
      <c r="F423" s="33" t="b">
        <f>COUNTIF(Table1[Restaurant Name], $B423)=F$1</f>
        <v>0</v>
      </c>
      <c r="G423" s="33" t="b">
        <f>COUNTIF(Table1[Restaurant Name], $B423)=G$1</f>
        <v>0</v>
      </c>
      <c r="H423" s="33" t="b">
        <f>COUNTIF(Table1[Restaurant Name], $B423)=H$1</f>
        <v>0</v>
      </c>
      <c r="I423" s="33" t="b">
        <f>COUNTIF(Table1[Restaurant Name], $B423)=I$1</f>
        <v>0</v>
      </c>
      <c r="J423" s="33" t="b">
        <f>COUNTIF(Table1[Restaurant Name], $B423)=J$1</f>
        <v>0</v>
      </c>
      <c r="Q423" s="33" t="e">
        <f t="array" ref="Q423">INDEX(Table1[Phone], MATCH(0, COUNTIF($Q$3:Q422,Table1[Phone]), 0))</f>
        <v>#N/A</v>
      </c>
      <c r="R423" s="33" t="b">
        <f>COUNTIF(Table1[Phone], $Q423)=R$1</f>
        <v>0</v>
      </c>
      <c r="S423" s="33" t="b">
        <f>COUNTIF(Table1[Phone], $Q423)=S$1</f>
        <v>0</v>
      </c>
      <c r="T423" s="33" t="b">
        <f>COUNTIF(Table1[Phone], $Q423)=T$1</f>
        <v>0</v>
      </c>
      <c r="U423" s="33" t="b">
        <f>COUNTIF(Table1[Phone], $Q423)=U$1</f>
        <v>0</v>
      </c>
      <c r="V423" s="33" t="b">
        <f>COUNTIF(Table1[Phone], $Q423)=V$1</f>
        <v>0</v>
      </c>
      <c r="W423" s="33" t="b">
        <f>COUNTIF(Table1[Phone], $Q423)=W$1</f>
        <v>0</v>
      </c>
      <c r="X423" s="33" t="b">
        <f>COUNTIF(Table1[Phone], $Q423)=X$1</f>
        <v>0</v>
      </c>
      <c r="Y423" s="33" t="b">
        <f>COUNTIF(Table1[Phone], $Q423)=Y$1</f>
        <v>0</v>
      </c>
    </row>
    <row r="424" spans="2:25" x14ac:dyDescent="0.25">
      <c r="B424" s="33" t="e">
        <f t="array" ref="B424">INDEX(Table1[Restaurant Name], MATCH(0, COUNTIF($B$3:B423,Table1[Restaurant Name]), 0))</f>
        <v>#N/A</v>
      </c>
      <c r="C424" s="33" t="b">
        <f>COUNTIF(Table1[Restaurant Name], $B424)=C$1</f>
        <v>0</v>
      </c>
      <c r="D424" s="33" t="b">
        <f>COUNTIF(Table1[Restaurant Name], $B424)=D$1</f>
        <v>0</v>
      </c>
      <c r="E424" s="33" t="b">
        <f>COUNTIF(Table1[Restaurant Name], $B424)=E$1</f>
        <v>0</v>
      </c>
      <c r="F424" s="33" t="b">
        <f>COUNTIF(Table1[Restaurant Name], $B424)=F$1</f>
        <v>0</v>
      </c>
      <c r="G424" s="33" t="b">
        <f>COUNTIF(Table1[Restaurant Name], $B424)=G$1</f>
        <v>0</v>
      </c>
      <c r="H424" s="33" t="b">
        <f>COUNTIF(Table1[Restaurant Name], $B424)=H$1</f>
        <v>0</v>
      </c>
      <c r="I424" s="33" t="b">
        <f>COUNTIF(Table1[Restaurant Name], $B424)=I$1</f>
        <v>0</v>
      </c>
      <c r="J424" s="33" t="b">
        <f>COUNTIF(Table1[Restaurant Name], $B424)=J$1</f>
        <v>0</v>
      </c>
      <c r="Q424" s="33" t="e">
        <f t="array" ref="Q424">INDEX(Table1[Phone], MATCH(0, COUNTIF($Q$3:Q423,Table1[Phone]), 0))</f>
        <v>#N/A</v>
      </c>
      <c r="R424" s="33" t="b">
        <f>COUNTIF(Table1[Phone], $Q424)=R$1</f>
        <v>0</v>
      </c>
      <c r="S424" s="33" t="b">
        <f>COUNTIF(Table1[Phone], $Q424)=S$1</f>
        <v>0</v>
      </c>
      <c r="T424" s="33" t="b">
        <f>COUNTIF(Table1[Phone], $Q424)=T$1</f>
        <v>0</v>
      </c>
      <c r="U424" s="33" t="b">
        <f>COUNTIF(Table1[Phone], $Q424)=U$1</f>
        <v>0</v>
      </c>
      <c r="V424" s="33" t="b">
        <f>COUNTIF(Table1[Phone], $Q424)=V$1</f>
        <v>0</v>
      </c>
      <c r="W424" s="33" t="b">
        <f>COUNTIF(Table1[Phone], $Q424)=W$1</f>
        <v>0</v>
      </c>
      <c r="X424" s="33" t="b">
        <f>COUNTIF(Table1[Phone], $Q424)=X$1</f>
        <v>0</v>
      </c>
      <c r="Y424" s="33" t="b">
        <f>COUNTIF(Table1[Phone], $Q424)=Y$1</f>
        <v>0</v>
      </c>
    </row>
    <row r="425" spans="2:25" x14ac:dyDescent="0.25">
      <c r="B425" s="33" t="e">
        <f t="array" ref="B425">INDEX(Table1[Restaurant Name], MATCH(0, COUNTIF($B$3:B424,Table1[Restaurant Name]), 0))</f>
        <v>#N/A</v>
      </c>
      <c r="C425" s="33" t="b">
        <f>COUNTIF(Table1[Restaurant Name], $B425)=C$1</f>
        <v>0</v>
      </c>
      <c r="D425" s="33" t="b">
        <f>COUNTIF(Table1[Restaurant Name], $B425)=D$1</f>
        <v>0</v>
      </c>
      <c r="E425" s="33" t="b">
        <f>COUNTIF(Table1[Restaurant Name], $B425)=E$1</f>
        <v>0</v>
      </c>
      <c r="F425" s="33" t="b">
        <f>COUNTIF(Table1[Restaurant Name], $B425)=F$1</f>
        <v>0</v>
      </c>
      <c r="G425" s="33" t="b">
        <f>COUNTIF(Table1[Restaurant Name], $B425)=G$1</f>
        <v>0</v>
      </c>
      <c r="H425" s="33" t="b">
        <f>COUNTIF(Table1[Restaurant Name], $B425)=H$1</f>
        <v>0</v>
      </c>
      <c r="I425" s="33" t="b">
        <f>COUNTIF(Table1[Restaurant Name], $B425)=I$1</f>
        <v>0</v>
      </c>
      <c r="J425" s="33" t="b">
        <f>COUNTIF(Table1[Restaurant Name], $B425)=J$1</f>
        <v>0</v>
      </c>
      <c r="Q425" s="33" t="e">
        <f t="array" ref="Q425">INDEX(Table1[Phone], MATCH(0, COUNTIF($Q$3:Q424,Table1[Phone]), 0))</f>
        <v>#N/A</v>
      </c>
      <c r="R425" s="33" t="b">
        <f>COUNTIF(Table1[Phone], $Q425)=R$1</f>
        <v>0</v>
      </c>
      <c r="S425" s="33" t="b">
        <f>COUNTIF(Table1[Phone], $Q425)=S$1</f>
        <v>0</v>
      </c>
      <c r="T425" s="33" t="b">
        <f>COUNTIF(Table1[Phone], $Q425)=T$1</f>
        <v>0</v>
      </c>
      <c r="U425" s="33" t="b">
        <f>COUNTIF(Table1[Phone], $Q425)=U$1</f>
        <v>0</v>
      </c>
      <c r="V425" s="33" t="b">
        <f>COUNTIF(Table1[Phone], $Q425)=V$1</f>
        <v>0</v>
      </c>
      <c r="W425" s="33" t="b">
        <f>COUNTIF(Table1[Phone], $Q425)=W$1</f>
        <v>0</v>
      </c>
      <c r="X425" s="33" t="b">
        <f>COUNTIF(Table1[Phone], $Q425)=X$1</f>
        <v>0</v>
      </c>
      <c r="Y425" s="33" t="b">
        <f>COUNTIF(Table1[Phone], $Q425)=Y$1</f>
        <v>0</v>
      </c>
    </row>
    <row r="426" spans="2:25" x14ac:dyDescent="0.25">
      <c r="B426" s="33" t="e">
        <f t="array" ref="B426">INDEX(Table1[Restaurant Name], MATCH(0, COUNTIF($B$3:B425,Table1[Restaurant Name]), 0))</f>
        <v>#N/A</v>
      </c>
      <c r="C426" s="33" t="b">
        <f>COUNTIF(Table1[Restaurant Name], $B426)=C$1</f>
        <v>0</v>
      </c>
      <c r="D426" s="33" t="b">
        <f>COUNTIF(Table1[Restaurant Name], $B426)=D$1</f>
        <v>0</v>
      </c>
      <c r="E426" s="33" t="b">
        <f>COUNTIF(Table1[Restaurant Name], $B426)=E$1</f>
        <v>0</v>
      </c>
      <c r="F426" s="33" t="b">
        <f>COUNTIF(Table1[Restaurant Name], $B426)=F$1</f>
        <v>0</v>
      </c>
      <c r="G426" s="33" t="b">
        <f>COUNTIF(Table1[Restaurant Name], $B426)=G$1</f>
        <v>0</v>
      </c>
      <c r="H426" s="33" t="b">
        <f>COUNTIF(Table1[Restaurant Name], $B426)=H$1</f>
        <v>0</v>
      </c>
      <c r="I426" s="33" t="b">
        <f>COUNTIF(Table1[Restaurant Name], $B426)=I$1</f>
        <v>0</v>
      </c>
      <c r="J426" s="33" t="b">
        <f>COUNTIF(Table1[Restaurant Name], $B426)=J$1</f>
        <v>0</v>
      </c>
      <c r="Q426" s="33" t="e">
        <f t="array" ref="Q426">INDEX(Table1[Phone], MATCH(0, COUNTIF($Q$3:Q425,Table1[Phone]), 0))</f>
        <v>#N/A</v>
      </c>
      <c r="R426" s="33" t="b">
        <f>COUNTIF(Table1[Phone], $Q426)=R$1</f>
        <v>0</v>
      </c>
      <c r="S426" s="33" t="b">
        <f>COUNTIF(Table1[Phone], $Q426)=S$1</f>
        <v>0</v>
      </c>
      <c r="T426" s="33" t="b">
        <f>COUNTIF(Table1[Phone], $Q426)=T$1</f>
        <v>0</v>
      </c>
      <c r="U426" s="33" t="b">
        <f>COUNTIF(Table1[Phone], $Q426)=U$1</f>
        <v>0</v>
      </c>
      <c r="V426" s="33" t="b">
        <f>COUNTIF(Table1[Phone], $Q426)=V$1</f>
        <v>0</v>
      </c>
      <c r="W426" s="33" t="b">
        <f>COUNTIF(Table1[Phone], $Q426)=W$1</f>
        <v>0</v>
      </c>
      <c r="X426" s="33" t="b">
        <f>COUNTIF(Table1[Phone], $Q426)=X$1</f>
        <v>0</v>
      </c>
      <c r="Y426" s="33" t="b">
        <f>COUNTIF(Table1[Phone], $Q426)=Y$1</f>
        <v>0</v>
      </c>
    </row>
    <row r="427" spans="2:25" x14ac:dyDescent="0.25">
      <c r="B427" s="33" t="e">
        <f t="array" ref="B427">INDEX(Table1[Restaurant Name], MATCH(0, COUNTIF($B$3:B426,Table1[Restaurant Name]), 0))</f>
        <v>#N/A</v>
      </c>
      <c r="C427" s="33" t="b">
        <f>COUNTIF(Table1[Restaurant Name], $B427)=C$1</f>
        <v>0</v>
      </c>
      <c r="D427" s="33" t="b">
        <f>COUNTIF(Table1[Restaurant Name], $B427)=D$1</f>
        <v>0</v>
      </c>
      <c r="E427" s="33" t="b">
        <f>COUNTIF(Table1[Restaurant Name], $B427)=E$1</f>
        <v>0</v>
      </c>
      <c r="F427" s="33" t="b">
        <f>COUNTIF(Table1[Restaurant Name], $B427)=F$1</f>
        <v>0</v>
      </c>
      <c r="G427" s="33" t="b">
        <f>COUNTIF(Table1[Restaurant Name], $B427)=G$1</f>
        <v>0</v>
      </c>
      <c r="H427" s="33" t="b">
        <f>COUNTIF(Table1[Restaurant Name], $B427)=H$1</f>
        <v>0</v>
      </c>
      <c r="I427" s="33" t="b">
        <f>COUNTIF(Table1[Restaurant Name], $B427)=I$1</f>
        <v>0</v>
      </c>
      <c r="J427" s="33" t="b">
        <f>COUNTIF(Table1[Restaurant Name], $B427)=J$1</f>
        <v>0</v>
      </c>
      <c r="Q427" s="33" t="e">
        <f t="array" ref="Q427">INDEX(Table1[Phone], MATCH(0, COUNTIF($Q$3:Q426,Table1[Phone]), 0))</f>
        <v>#N/A</v>
      </c>
      <c r="R427" s="33" t="b">
        <f>COUNTIF(Table1[Phone], $Q427)=R$1</f>
        <v>0</v>
      </c>
      <c r="S427" s="33" t="b">
        <f>COUNTIF(Table1[Phone], $Q427)=S$1</f>
        <v>0</v>
      </c>
      <c r="T427" s="33" t="b">
        <f>COUNTIF(Table1[Phone], $Q427)=T$1</f>
        <v>0</v>
      </c>
      <c r="U427" s="33" t="b">
        <f>COUNTIF(Table1[Phone], $Q427)=U$1</f>
        <v>0</v>
      </c>
      <c r="V427" s="33" t="b">
        <f>COUNTIF(Table1[Phone], $Q427)=V$1</f>
        <v>0</v>
      </c>
      <c r="W427" s="33" t="b">
        <f>COUNTIF(Table1[Phone], $Q427)=W$1</f>
        <v>0</v>
      </c>
      <c r="X427" s="33" t="b">
        <f>COUNTIF(Table1[Phone], $Q427)=X$1</f>
        <v>0</v>
      </c>
      <c r="Y427" s="33" t="b">
        <f>COUNTIF(Table1[Phone], $Q427)=Y$1</f>
        <v>0</v>
      </c>
    </row>
    <row r="428" spans="2:25" x14ac:dyDescent="0.25">
      <c r="B428" s="33" t="e">
        <f t="array" ref="B428">INDEX(Table1[Restaurant Name], MATCH(0, COUNTIF($B$3:B427,Table1[Restaurant Name]), 0))</f>
        <v>#N/A</v>
      </c>
      <c r="C428" s="33" t="b">
        <f>COUNTIF(Table1[Restaurant Name], $B428)=C$1</f>
        <v>0</v>
      </c>
      <c r="D428" s="33" t="b">
        <f>COUNTIF(Table1[Restaurant Name], $B428)=D$1</f>
        <v>0</v>
      </c>
      <c r="E428" s="33" t="b">
        <f>COUNTIF(Table1[Restaurant Name], $B428)=E$1</f>
        <v>0</v>
      </c>
      <c r="F428" s="33" t="b">
        <f>COUNTIF(Table1[Restaurant Name], $B428)=F$1</f>
        <v>0</v>
      </c>
      <c r="G428" s="33" t="b">
        <f>COUNTIF(Table1[Restaurant Name], $B428)=G$1</f>
        <v>0</v>
      </c>
      <c r="H428" s="33" t="b">
        <f>COUNTIF(Table1[Restaurant Name], $B428)=H$1</f>
        <v>0</v>
      </c>
      <c r="I428" s="33" t="b">
        <f>COUNTIF(Table1[Restaurant Name], $B428)=I$1</f>
        <v>0</v>
      </c>
      <c r="J428" s="33" t="b">
        <f>COUNTIF(Table1[Restaurant Name], $B428)=J$1</f>
        <v>0</v>
      </c>
      <c r="Q428" s="33" t="e">
        <f t="array" ref="Q428">INDEX(Table1[Phone], MATCH(0, COUNTIF($Q$3:Q427,Table1[Phone]), 0))</f>
        <v>#N/A</v>
      </c>
      <c r="R428" s="33" t="b">
        <f>COUNTIF(Table1[Phone], $Q428)=R$1</f>
        <v>0</v>
      </c>
      <c r="S428" s="33" t="b">
        <f>COUNTIF(Table1[Phone], $Q428)=S$1</f>
        <v>0</v>
      </c>
      <c r="T428" s="33" t="b">
        <f>COUNTIF(Table1[Phone], $Q428)=T$1</f>
        <v>0</v>
      </c>
      <c r="U428" s="33" t="b">
        <f>COUNTIF(Table1[Phone], $Q428)=U$1</f>
        <v>0</v>
      </c>
      <c r="V428" s="33" t="b">
        <f>COUNTIF(Table1[Phone], $Q428)=V$1</f>
        <v>0</v>
      </c>
      <c r="W428" s="33" t="b">
        <f>COUNTIF(Table1[Phone], $Q428)=W$1</f>
        <v>0</v>
      </c>
      <c r="X428" s="33" t="b">
        <f>COUNTIF(Table1[Phone], $Q428)=X$1</f>
        <v>0</v>
      </c>
      <c r="Y428" s="33" t="b">
        <f>COUNTIF(Table1[Phone], $Q428)=Y$1</f>
        <v>0</v>
      </c>
    </row>
    <row r="429" spans="2:25" x14ac:dyDescent="0.25">
      <c r="B429" s="33" t="e">
        <f t="array" ref="B429">INDEX(Table1[Restaurant Name], MATCH(0, COUNTIF($B$3:B428,Table1[Restaurant Name]), 0))</f>
        <v>#N/A</v>
      </c>
      <c r="C429" s="33" t="b">
        <f>COUNTIF(Table1[Restaurant Name], $B429)=C$1</f>
        <v>0</v>
      </c>
      <c r="D429" s="33" t="b">
        <f>COUNTIF(Table1[Restaurant Name], $B429)=D$1</f>
        <v>0</v>
      </c>
      <c r="E429" s="33" t="b">
        <f>COUNTIF(Table1[Restaurant Name], $B429)=E$1</f>
        <v>0</v>
      </c>
      <c r="F429" s="33" t="b">
        <f>COUNTIF(Table1[Restaurant Name], $B429)=F$1</f>
        <v>0</v>
      </c>
      <c r="G429" s="33" t="b">
        <f>COUNTIF(Table1[Restaurant Name], $B429)=G$1</f>
        <v>0</v>
      </c>
      <c r="H429" s="33" t="b">
        <f>COUNTIF(Table1[Restaurant Name], $B429)=H$1</f>
        <v>0</v>
      </c>
      <c r="I429" s="33" t="b">
        <f>COUNTIF(Table1[Restaurant Name], $B429)=I$1</f>
        <v>0</v>
      </c>
      <c r="J429" s="33" t="b">
        <f>COUNTIF(Table1[Restaurant Name], $B429)=J$1</f>
        <v>0</v>
      </c>
      <c r="Q429" s="33" t="e">
        <f t="array" ref="Q429">INDEX(Table1[Phone], MATCH(0, COUNTIF($Q$3:Q428,Table1[Phone]), 0))</f>
        <v>#N/A</v>
      </c>
      <c r="R429" s="33" t="b">
        <f>COUNTIF(Table1[Phone], $Q429)=R$1</f>
        <v>0</v>
      </c>
      <c r="S429" s="33" t="b">
        <f>COUNTIF(Table1[Phone], $Q429)=S$1</f>
        <v>0</v>
      </c>
      <c r="T429" s="33" t="b">
        <f>COUNTIF(Table1[Phone], $Q429)=T$1</f>
        <v>0</v>
      </c>
      <c r="U429" s="33" t="b">
        <f>COUNTIF(Table1[Phone], $Q429)=U$1</f>
        <v>0</v>
      </c>
      <c r="V429" s="33" t="b">
        <f>COUNTIF(Table1[Phone], $Q429)=V$1</f>
        <v>0</v>
      </c>
      <c r="W429" s="33" t="b">
        <f>COUNTIF(Table1[Phone], $Q429)=W$1</f>
        <v>0</v>
      </c>
      <c r="X429" s="33" t="b">
        <f>COUNTIF(Table1[Phone], $Q429)=X$1</f>
        <v>0</v>
      </c>
      <c r="Y429" s="33" t="b">
        <f>COUNTIF(Table1[Phone], $Q429)=Y$1</f>
        <v>0</v>
      </c>
    </row>
    <row r="430" spans="2:25" x14ac:dyDescent="0.25">
      <c r="B430" s="33" t="e">
        <f t="array" ref="B430">INDEX(Table1[Restaurant Name], MATCH(0, COUNTIF($B$3:B429,Table1[Restaurant Name]), 0))</f>
        <v>#N/A</v>
      </c>
      <c r="C430" s="33" t="b">
        <f>COUNTIF(Table1[Restaurant Name], $B430)=C$1</f>
        <v>0</v>
      </c>
      <c r="D430" s="33" t="b">
        <f>COUNTIF(Table1[Restaurant Name], $B430)=D$1</f>
        <v>0</v>
      </c>
      <c r="E430" s="33" t="b">
        <f>COUNTIF(Table1[Restaurant Name], $B430)=E$1</f>
        <v>0</v>
      </c>
      <c r="F430" s="33" t="b">
        <f>COUNTIF(Table1[Restaurant Name], $B430)=F$1</f>
        <v>0</v>
      </c>
      <c r="G430" s="33" t="b">
        <f>COUNTIF(Table1[Restaurant Name], $B430)=G$1</f>
        <v>0</v>
      </c>
      <c r="H430" s="33" t="b">
        <f>COUNTIF(Table1[Restaurant Name], $B430)=H$1</f>
        <v>0</v>
      </c>
      <c r="I430" s="33" t="b">
        <f>COUNTIF(Table1[Restaurant Name], $B430)=I$1</f>
        <v>0</v>
      </c>
      <c r="J430" s="33" t="b">
        <f>COUNTIF(Table1[Restaurant Name], $B430)=J$1</f>
        <v>0</v>
      </c>
      <c r="Q430" s="33" t="e">
        <f t="array" ref="Q430">INDEX(Table1[Phone], MATCH(0, COUNTIF($Q$3:Q429,Table1[Phone]), 0))</f>
        <v>#N/A</v>
      </c>
      <c r="R430" s="33" t="b">
        <f>COUNTIF(Table1[Phone], $Q430)=R$1</f>
        <v>0</v>
      </c>
      <c r="S430" s="33" t="b">
        <f>COUNTIF(Table1[Phone], $Q430)=S$1</f>
        <v>0</v>
      </c>
      <c r="T430" s="33" t="b">
        <f>COUNTIF(Table1[Phone], $Q430)=T$1</f>
        <v>0</v>
      </c>
      <c r="U430" s="33" t="b">
        <f>COUNTIF(Table1[Phone], $Q430)=U$1</f>
        <v>0</v>
      </c>
      <c r="V430" s="33" t="b">
        <f>COUNTIF(Table1[Phone], $Q430)=V$1</f>
        <v>0</v>
      </c>
      <c r="W430" s="33" t="b">
        <f>COUNTIF(Table1[Phone], $Q430)=W$1</f>
        <v>0</v>
      </c>
      <c r="X430" s="33" t="b">
        <f>COUNTIF(Table1[Phone], $Q430)=X$1</f>
        <v>0</v>
      </c>
      <c r="Y430" s="33" t="b">
        <f>COUNTIF(Table1[Phone], $Q430)=Y$1</f>
        <v>0</v>
      </c>
    </row>
    <row r="431" spans="2:25" x14ac:dyDescent="0.25">
      <c r="B431" s="33" t="e">
        <f t="array" ref="B431">INDEX(Table1[Restaurant Name], MATCH(0, COUNTIF($B$3:B430,Table1[Restaurant Name]), 0))</f>
        <v>#N/A</v>
      </c>
      <c r="C431" s="33" t="b">
        <f>COUNTIF(Table1[Restaurant Name], $B431)=C$1</f>
        <v>0</v>
      </c>
      <c r="D431" s="33" t="b">
        <f>COUNTIF(Table1[Restaurant Name], $B431)=D$1</f>
        <v>0</v>
      </c>
      <c r="E431" s="33" t="b">
        <f>COUNTIF(Table1[Restaurant Name], $B431)=E$1</f>
        <v>0</v>
      </c>
      <c r="F431" s="33" t="b">
        <f>COUNTIF(Table1[Restaurant Name], $B431)=F$1</f>
        <v>0</v>
      </c>
      <c r="G431" s="33" t="b">
        <f>COUNTIF(Table1[Restaurant Name], $B431)=G$1</f>
        <v>0</v>
      </c>
      <c r="H431" s="33" t="b">
        <f>COUNTIF(Table1[Restaurant Name], $B431)=H$1</f>
        <v>0</v>
      </c>
      <c r="I431" s="33" t="b">
        <f>COUNTIF(Table1[Restaurant Name], $B431)=I$1</f>
        <v>0</v>
      </c>
      <c r="J431" s="33" t="b">
        <f>COUNTIF(Table1[Restaurant Name], $B431)=J$1</f>
        <v>0</v>
      </c>
      <c r="Q431" s="33" t="e">
        <f t="array" ref="Q431">INDEX(Table1[Phone], MATCH(0, COUNTIF($Q$3:Q430,Table1[Phone]), 0))</f>
        <v>#N/A</v>
      </c>
      <c r="R431" s="33" t="b">
        <f>COUNTIF(Table1[Phone], $Q431)=R$1</f>
        <v>0</v>
      </c>
      <c r="S431" s="33" t="b">
        <f>COUNTIF(Table1[Phone], $Q431)=S$1</f>
        <v>0</v>
      </c>
      <c r="T431" s="33" t="b">
        <f>COUNTIF(Table1[Phone], $Q431)=T$1</f>
        <v>0</v>
      </c>
      <c r="U431" s="33" t="b">
        <f>COUNTIF(Table1[Phone], $Q431)=U$1</f>
        <v>0</v>
      </c>
      <c r="V431" s="33" t="b">
        <f>COUNTIF(Table1[Phone], $Q431)=V$1</f>
        <v>0</v>
      </c>
      <c r="W431" s="33" t="b">
        <f>COUNTIF(Table1[Phone], $Q431)=W$1</f>
        <v>0</v>
      </c>
      <c r="X431" s="33" t="b">
        <f>COUNTIF(Table1[Phone], $Q431)=X$1</f>
        <v>0</v>
      </c>
      <c r="Y431" s="33" t="b">
        <f>COUNTIF(Table1[Phone], $Q431)=Y$1</f>
        <v>0</v>
      </c>
    </row>
    <row r="432" spans="2:25" x14ac:dyDescent="0.25">
      <c r="B432" s="33" t="e">
        <f t="array" ref="B432">INDEX(Table1[Restaurant Name], MATCH(0, COUNTIF($B$3:B431,Table1[Restaurant Name]), 0))</f>
        <v>#N/A</v>
      </c>
      <c r="C432" s="33" t="b">
        <f>COUNTIF(Table1[Restaurant Name], $B432)=C$1</f>
        <v>0</v>
      </c>
      <c r="D432" s="33" t="b">
        <f>COUNTIF(Table1[Restaurant Name], $B432)=D$1</f>
        <v>0</v>
      </c>
      <c r="E432" s="33" t="b">
        <f>COUNTIF(Table1[Restaurant Name], $B432)=E$1</f>
        <v>0</v>
      </c>
      <c r="F432" s="33" t="b">
        <f>COUNTIF(Table1[Restaurant Name], $B432)=F$1</f>
        <v>0</v>
      </c>
      <c r="G432" s="33" t="b">
        <f>COUNTIF(Table1[Restaurant Name], $B432)=G$1</f>
        <v>0</v>
      </c>
      <c r="H432" s="33" t="b">
        <f>COUNTIF(Table1[Restaurant Name], $B432)=H$1</f>
        <v>0</v>
      </c>
      <c r="I432" s="33" t="b">
        <f>COUNTIF(Table1[Restaurant Name], $B432)=I$1</f>
        <v>0</v>
      </c>
      <c r="J432" s="33" t="b">
        <f>COUNTIF(Table1[Restaurant Name], $B432)=J$1</f>
        <v>0</v>
      </c>
      <c r="Q432" s="33" t="e">
        <f t="array" ref="Q432">INDEX(Table1[Phone], MATCH(0, COUNTIF($Q$3:Q431,Table1[Phone]), 0))</f>
        <v>#N/A</v>
      </c>
      <c r="R432" s="33" t="b">
        <f>COUNTIF(Table1[Phone], $Q432)=R$1</f>
        <v>0</v>
      </c>
      <c r="S432" s="33" t="b">
        <f>COUNTIF(Table1[Phone], $Q432)=S$1</f>
        <v>0</v>
      </c>
      <c r="T432" s="33" t="b">
        <f>COUNTIF(Table1[Phone], $Q432)=T$1</f>
        <v>0</v>
      </c>
      <c r="U432" s="33" t="b">
        <f>COUNTIF(Table1[Phone], $Q432)=U$1</f>
        <v>0</v>
      </c>
      <c r="V432" s="33" t="b">
        <f>COUNTIF(Table1[Phone], $Q432)=V$1</f>
        <v>0</v>
      </c>
      <c r="W432" s="33" t="b">
        <f>COUNTIF(Table1[Phone], $Q432)=W$1</f>
        <v>0</v>
      </c>
      <c r="X432" s="33" t="b">
        <f>COUNTIF(Table1[Phone], $Q432)=X$1</f>
        <v>0</v>
      </c>
      <c r="Y432" s="33" t="b">
        <f>COUNTIF(Table1[Phone], $Q432)=Y$1</f>
        <v>0</v>
      </c>
    </row>
    <row r="433" spans="2:25" x14ac:dyDescent="0.25">
      <c r="B433" s="33" t="e">
        <f t="array" ref="B433">INDEX(Table1[Restaurant Name], MATCH(0, COUNTIF($B$3:B432,Table1[Restaurant Name]), 0))</f>
        <v>#N/A</v>
      </c>
      <c r="C433" s="33" t="b">
        <f>COUNTIF(Table1[Restaurant Name], $B433)=C$1</f>
        <v>0</v>
      </c>
      <c r="D433" s="33" t="b">
        <f>COUNTIF(Table1[Restaurant Name], $B433)=D$1</f>
        <v>0</v>
      </c>
      <c r="E433" s="33" t="b">
        <f>COUNTIF(Table1[Restaurant Name], $B433)=E$1</f>
        <v>0</v>
      </c>
      <c r="F433" s="33" t="b">
        <f>COUNTIF(Table1[Restaurant Name], $B433)=F$1</f>
        <v>0</v>
      </c>
      <c r="G433" s="33" t="b">
        <f>COUNTIF(Table1[Restaurant Name], $B433)=G$1</f>
        <v>0</v>
      </c>
      <c r="H433" s="33" t="b">
        <f>COUNTIF(Table1[Restaurant Name], $B433)=H$1</f>
        <v>0</v>
      </c>
      <c r="I433" s="33" t="b">
        <f>COUNTIF(Table1[Restaurant Name], $B433)=I$1</f>
        <v>0</v>
      </c>
      <c r="J433" s="33" t="b">
        <f>COUNTIF(Table1[Restaurant Name], $B433)=J$1</f>
        <v>0</v>
      </c>
      <c r="Q433" s="33" t="e">
        <f t="array" ref="Q433">INDEX(Table1[Phone], MATCH(0, COUNTIF($Q$3:Q432,Table1[Phone]), 0))</f>
        <v>#N/A</v>
      </c>
      <c r="R433" s="33" t="b">
        <f>COUNTIF(Table1[Phone], $Q433)=R$1</f>
        <v>0</v>
      </c>
      <c r="S433" s="33" t="b">
        <f>COUNTIF(Table1[Phone], $Q433)=S$1</f>
        <v>0</v>
      </c>
      <c r="T433" s="33" t="b">
        <f>COUNTIF(Table1[Phone], $Q433)=T$1</f>
        <v>0</v>
      </c>
      <c r="U433" s="33" t="b">
        <f>COUNTIF(Table1[Phone], $Q433)=U$1</f>
        <v>0</v>
      </c>
      <c r="V433" s="33" t="b">
        <f>COUNTIF(Table1[Phone], $Q433)=V$1</f>
        <v>0</v>
      </c>
      <c r="W433" s="33" t="b">
        <f>COUNTIF(Table1[Phone], $Q433)=W$1</f>
        <v>0</v>
      </c>
      <c r="X433" s="33" t="b">
        <f>COUNTIF(Table1[Phone], $Q433)=X$1</f>
        <v>0</v>
      </c>
      <c r="Y433" s="33" t="b">
        <f>COUNTIF(Table1[Phone], $Q433)=Y$1</f>
        <v>0</v>
      </c>
    </row>
    <row r="434" spans="2:25" x14ac:dyDescent="0.25">
      <c r="B434" s="33" t="e">
        <f t="array" ref="B434">INDEX(Table1[Restaurant Name], MATCH(0, COUNTIF($B$3:B433,Table1[Restaurant Name]), 0))</f>
        <v>#N/A</v>
      </c>
      <c r="C434" s="33" t="b">
        <f>COUNTIF(Table1[Restaurant Name], $B434)=C$1</f>
        <v>0</v>
      </c>
      <c r="D434" s="33" t="b">
        <f>COUNTIF(Table1[Restaurant Name], $B434)=D$1</f>
        <v>0</v>
      </c>
      <c r="E434" s="33" t="b">
        <f>COUNTIF(Table1[Restaurant Name], $B434)=E$1</f>
        <v>0</v>
      </c>
      <c r="F434" s="33" t="b">
        <f>COUNTIF(Table1[Restaurant Name], $B434)=F$1</f>
        <v>0</v>
      </c>
      <c r="G434" s="33" t="b">
        <f>COUNTIF(Table1[Restaurant Name], $B434)=G$1</f>
        <v>0</v>
      </c>
      <c r="H434" s="33" t="b">
        <f>COUNTIF(Table1[Restaurant Name], $B434)=H$1</f>
        <v>0</v>
      </c>
      <c r="I434" s="33" t="b">
        <f>COUNTIF(Table1[Restaurant Name], $B434)=I$1</f>
        <v>0</v>
      </c>
      <c r="J434" s="33" t="b">
        <f>COUNTIF(Table1[Restaurant Name], $B434)=J$1</f>
        <v>0</v>
      </c>
      <c r="Q434" s="33" t="e">
        <f t="array" ref="Q434">INDEX(Table1[Phone], MATCH(0, COUNTIF($Q$3:Q433,Table1[Phone]), 0))</f>
        <v>#N/A</v>
      </c>
      <c r="R434" s="33" t="b">
        <f>COUNTIF(Table1[Phone], $Q434)=R$1</f>
        <v>0</v>
      </c>
      <c r="S434" s="33" t="b">
        <f>COUNTIF(Table1[Phone], $Q434)=S$1</f>
        <v>0</v>
      </c>
      <c r="T434" s="33" t="b">
        <f>COUNTIF(Table1[Phone], $Q434)=T$1</f>
        <v>0</v>
      </c>
      <c r="U434" s="33" t="b">
        <f>COUNTIF(Table1[Phone], $Q434)=U$1</f>
        <v>0</v>
      </c>
      <c r="V434" s="33" t="b">
        <f>COUNTIF(Table1[Phone], $Q434)=V$1</f>
        <v>0</v>
      </c>
      <c r="W434" s="33" t="b">
        <f>COUNTIF(Table1[Phone], $Q434)=W$1</f>
        <v>0</v>
      </c>
      <c r="X434" s="33" t="b">
        <f>COUNTIF(Table1[Phone], $Q434)=X$1</f>
        <v>0</v>
      </c>
      <c r="Y434" s="33" t="b">
        <f>COUNTIF(Table1[Phone], $Q434)=Y$1</f>
        <v>0</v>
      </c>
    </row>
    <row r="435" spans="2:25" x14ac:dyDescent="0.25">
      <c r="B435" s="33" t="e">
        <f t="array" ref="B435">INDEX(Table1[Restaurant Name], MATCH(0, COUNTIF($B$3:B434,Table1[Restaurant Name]), 0))</f>
        <v>#N/A</v>
      </c>
      <c r="C435" s="33" t="b">
        <f>COUNTIF(Table1[Restaurant Name], $B435)=C$1</f>
        <v>0</v>
      </c>
      <c r="D435" s="33" t="b">
        <f>COUNTIF(Table1[Restaurant Name], $B435)=D$1</f>
        <v>0</v>
      </c>
      <c r="E435" s="33" t="b">
        <f>COUNTIF(Table1[Restaurant Name], $B435)=E$1</f>
        <v>0</v>
      </c>
      <c r="F435" s="33" t="b">
        <f>COUNTIF(Table1[Restaurant Name], $B435)=F$1</f>
        <v>0</v>
      </c>
      <c r="G435" s="33" t="b">
        <f>COUNTIF(Table1[Restaurant Name], $B435)=G$1</f>
        <v>0</v>
      </c>
      <c r="H435" s="33" t="b">
        <f>COUNTIF(Table1[Restaurant Name], $B435)=H$1</f>
        <v>0</v>
      </c>
      <c r="I435" s="33" t="b">
        <f>COUNTIF(Table1[Restaurant Name], $B435)=I$1</f>
        <v>0</v>
      </c>
      <c r="J435" s="33" t="b">
        <f>COUNTIF(Table1[Restaurant Name], $B435)=J$1</f>
        <v>0</v>
      </c>
      <c r="Q435" s="33" t="e">
        <f t="array" ref="Q435">INDEX(Table1[Phone], MATCH(0, COUNTIF($Q$3:Q434,Table1[Phone]), 0))</f>
        <v>#N/A</v>
      </c>
      <c r="R435" s="33" t="b">
        <f>COUNTIF(Table1[Phone], $Q435)=R$1</f>
        <v>0</v>
      </c>
      <c r="S435" s="33" t="b">
        <f>COUNTIF(Table1[Phone], $Q435)=S$1</f>
        <v>0</v>
      </c>
      <c r="T435" s="33" t="b">
        <f>COUNTIF(Table1[Phone], $Q435)=T$1</f>
        <v>0</v>
      </c>
      <c r="U435" s="33" t="b">
        <f>COUNTIF(Table1[Phone], $Q435)=U$1</f>
        <v>0</v>
      </c>
      <c r="V435" s="33" t="b">
        <f>COUNTIF(Table1[Phone], $Q435)=V$1</f>
        <v>0</v>
      </c>
      <c r="W435" s="33" t="b">
        <f>COUNTIF(Table1[Phone], $Q435)=W$1</f>
        <v>0</v>
      </c>
      <c r="X435" s="33" t="b">
        <f>COUNTIF(Table1[Phone], $Q435)=X$1</f>
        <v>0</v>
      </c>
      <c r="Y435" s="33" t="b">
        <f>COUNTIF(Table1[Phone], $Q435)=Y$1</f>
        <v>0</v>
      </c>
    </row>
    <row r="436" spans="2:25" x14ac:dyDescent="0.25">
      <c r="B436" s="33" t="e">
        <f t="array" ref="B436">INDEX(Table1[Restaurant Name], MATCH(0, COUNTIF($B$3:B435,Table1[Restaurant Name]), 0))</f>
        <v>#N/A</v>
      </c>
      <c r="C436" s="33" t="b">
        <f>COUNTIF(Table1[Restaurant Name], $B436)=C$1</f>
        <v>0</v>
      </c>
      <c r="D436" s="33" t="b">
        <f>COUNTIF(Table1[Restaurant Name], $B436)=D$1</f>
        <v>0</v>
      </c>
      <c r="E436" s="33" t="b">
        <f>COUNTIF(Table1[Restaurant Name], $B436)=E$1</f>
        <v>0</v>
      </c>
      <c r="F436" s="33" t="b">
        <f>COUNTIF(Table1[Restaurant Name], $B436)=F$1</f>
        <v>0</v>
      </c>
      <c r="G436" s="33" t="b">
        <f>COUNTIF(Table1[Restaurant Name], $B436)=G$1</f>
        <v>0</v>
      </c>
      <c r="H436" s="33" t="b">
        <f>COUNTIF(Table1[Restaurant Name], $B436)=H$1</f>
        <v>0</v>
      </c>
      <c r="I436" s="33" t="b">
        <f>COUNTIF(Table1[Restaurant Name], $B436)=I$1</f>
        <v>0</v>
      </c>
      <c r="J436" s="33" t="b">
        <f>COUNTIF(Table1[Restaurant Name], $B436)=J$1</f>
        <v>0</v>
      </c>
      <c r="Q436" s="33" t="e">
        <f t="array" ref="Q436">INDEX(Table1[Phone], MATCH(0, COUNTIF($Q$3:Q435,Table1[Phone]), 0))</f>
        <v>#N/A</v>
      </c>
      <c r="R436" s="33" t="b">
        <f>COUNTIF(Table1[Phone], $Q436)=R$1</f>
        <v>0</v>
      </c>
      <c r="S436" s="33" t="b">
        <f>COUNTIF(Table1[Phone], $Q436)=S$1</f>
        <v>0</v>
      </c>
      <c r="T436" s="33" t="b">
        <f>COUNTIF(Table1[Phone], $Q436)=T$1</f>
        <v>0</v>
      </c>
      <c r="U436" s="33" t="b">
        <f>COUNTIF(Table1[Phone], $Q436)=U$1</f>
        <v>0</v>
      </c>
      <c r="V436" s="33" t="b">
        <f>COUNTIF(Table1[Phone], $Q436)=V$1</f>
        <v>0</v>
      </c>
      <c r="W436" s="33" t="b">
        <f>COUNTIF(Table1[Phone], $Q436)=W$1</f>
        <v>0</v>
      </c>
      <c r="X436" s="33" t="b">
        <f>COUNTIF(Table1[Phone], $Q436)=X$1</f>
        <v>0</v>
      </c>
      <c r="Y436" s="33" t="b">
        <f>COUNTIF(Table1[Phone], $Q436)=Y$1</f>
        <v>0</v>
      </c>
    </row>
    <row r="437" spans="2:25" x14ac:dyDescent="0.25">
      <c r="B437" s="33" t="e">
        <f t="array" ref="B437">INDEX(Table1[Restaurant Name], MATCH(0, COUNTIF($B$3:B436,Table1[Restaurant Name]), 0))</f>
        <v>#N/A</v>
      </c>
      <c r="C437" s="33" t="b">
        <f>COUNTIF(Table1[Restaurant Name], $B437)=C$1</f>
        <v>0</v>
      </c>
      <c r="D437" s="33" t="b">
        <f>COUNTIF(Table1[Restaurant Name], $B437)=D$1</f>
        <v>0</v>
      </c>
      <c r="E437" s="33" t="b">
        <f>COUNTIF(Table1[Restaurant Name], $B437)=E$1</f>
        <v>0</v>
      </c>
      <c r="F437" s="33" t="b">
        <f>COUNTIF(Table1[Restaurant Name], $B437)=F$1</f>
        <v>0</v>
      </c>
      <c r="G437" s="33" t="b">
        <f>COUNTIF(Table1[Restaurant Name], $B437)=G$1</f>
        <v>0</v>
      </c>
      <c r="H437" s="33" t="b">
        <f>COUNTIF(Table1[Restaurant Name], $B437)=H$1</f>
        <v>0</v>
      </c>
      <c r="I437" s="33" t="b">
        <f>COUNTIF(Table1[Restaurant Name], $B437)=I$1</f>
        <v>0</v>
      </c>
      <c r="J437" s="33" t="b">
        <f>COUNTIF(Table1[Restaurant Name], $B437)=J$1</f>
        <v>0</v>
      </c>
      <c r="Q437" s="33" t="e">
        <f t="array" ref="Q437">INDEX(Table1[Phone], MATCH(0, COUNTIF($Q$3:Q436,Table1[Phone]), 0))</f>
        <v>#N/A</v>
      </c>
      <c r="R437" s="33" t="b">
        <f>COUNTIF(Table1[Phone], $Q437)=R$1</f>
        <v>0</v>
      </c>
      <c r="S437" s="33" t="b">
        <f>COUNTIF(Table1[Phone], $Q437)=S$1</f>
        <v>0</v>
      </c>
      <c r="T437" s="33" t="b">
        <f>COUNTIF(Table1[Phone], $Q437)=T$1</f>
        <v>0</v>
      </c>
      <c r="U437" s="33" t="b">
        <f>COUNTIF(Table1[Phone], $Q437)=U$1</f>
        <v>0</v>
      </c>
      <c r="V437" s="33" t="b">
        <f>COUNTIF(Table1[Phone], $Q437)=V$1</f>
        <v>0</v>
      </c>
      <c r="W437" s="33" t="b">
        <f>COUNTIF(Table1[Phone], $Q437)=W$1</f>
        <v>0</v>
      </c>
      <c r="X437" s="33" t="b">
        <f>COUNTIF(Table1[Phone], $Q437)=X$1</f>
        <v>0</v>
      </c>
      <c r="Y437" s="33" t="b">
        <f>COUNTIF(Table1[Phone], $Q437)=Y$1</f>
        <v>0</v>
      </c>
    </row>
    <row r="438" spans="2:25" x14ac:dyDescent="0.25">
      <c r="B438" s="33" t="e">
        <f t="array" ref="B438">INDEX(Table1[Restaurant Name], MATCH(0, COUNTIF($B$3:B437,Table1[Restaurant Name]), 0))</f>
        <v>#N/A</v>
      </c>
      <c r="C438" s="33" t="b">
        <f>COUNTIF(Table1[Restaurant Name], $B438)=C$1</f>
        <v>0</v>
      </c>
      <c r="D438" s="33" t="b">
        <f>COUNTIF(Table1[Restaurant Name], $B438)=D$1</f>
        <v>0</v>
      </c>
      <c r="E438" s="33" t="b">
        <f>COUNTIF(Table1[Restaurant Name], $B438)=E$1</f>
        <v>0</v>
      </c>
      <c r="F438" s="33" t="b">
        <f>COUNTIF(Table1[Restaurant Name], $B438)=F$1</f>
        <v>0</v>
      </c>
      <c r="G438" s="33" t="b">
        <f>COUNTIF(Table1[Restaurant Name], $B438)=G$1</f>
        <v>0</v>
      </c>
      <c r="H438" s="33" t="b">
        <f>COUNTIF(Table1[Restaurant Name], $B438)=H$1</f>
        <v>0</v>
      </c>
      <c r="I438" s="33" t="b">
        <f>COUNTIF(Table1[Restaurant Name], $B438)=I$1</f>
        <v>0</v>
      </c>
      <c r="J438" s="33" t="b">
        <f>COUNTIF(Table1[Restaurant Name], $B438)=J$1</f>
        <v>0</v>
      </c>
      <c r="Q438" s="33" t="e">
        <f t="array" ref="Q438">INDEX(Table1[Phone], MATCH(0, COUNTIF($Q$3:Q437,Table1[Phone]), 0))</f>
        <v>#N/A</v>
      </c>
      <c r="R438" s="33" t="b">
        <f>COUNTIF(Table1[Phone], $Q438)=R$1</f>
        <v>0</v>
      </c>
      <c r="S438" s="33" t="b">
        <f>COUNTIF(Table1[Phone], $Q438)=S$1</f>
        <v>0</v>
      </c>
      <c r="T438" s="33" t="b">
        <f>COUNTIF(Table1[Phone], $Q438)=T$1</f>
        <v>0</v>
      </c>
      <c r="U438" s="33" t="b">
        <f>COUNTIF(Table1[Phone], $Q438)=U$1</f>
        <v>0</v>
      </c>
      <c r="V438" s="33" t="b">
        <f>COUNTIF(Table1[Phone], $Q438)=V$1</f>
        <v>0</v>
      </c>
      <c r="W438" s="33" t="b">
        <f>COUNTIF(Table1[Phone], $Q438)=W$1</f>
        <v>0</v>
      </c>
      <c r="X438" s="33" t="b">
        <f>COUNTIF(Table1[Phone], $Q438)=X$1</f>
        <v>0</v>
      </c>
      <c r="Y438" s="33" t="b">
        <f>COUNTIF(Table1[Phone], $Q438)=Y$1</f>
        <v>0</v>
      </c>
    </row>
    <row r="439" spans="2:25" x14ac:dyDescent="0.25">
      <c r="B439" s="33" t="e">
        <f t="array" ref="B439">INDEX(Table1[Restaurant Name], MATCH(0, COUNTIF($B$3:B438,Table1[Restaurant Name]), 0))</f>
        <v>#N/A</v>
      </c>
      <c r="C439" s="33" t="b">
        <f>COUNTIF(Table1[Restaurant Name], $B439)=C$1</f>
        <v>0</v>
      </c>
      <c r="D439" s="33" t="b">
        <f>COUNTIF(Table1[Restaurant Name], $B439)=D$1</f>
        <v>0</v>
      </c>
      <c r="E439" s="33" t="b">
        <f>COUNTIF(Table1[Restaurant Name], $B439)=E$1</f>
        <v>0</v>
      </c>
      <c r="F439" s="33" t="b">
        <f>COUNTIF(Table1[Restaurant Name], $B439)=F$1</f>
        <v>0</v>
      </c>
      <c r="G439" s="33" t="b">
        <f>COUNTIF(Table1[Restaurant Name], $B439)=G$1</f>
        <v>0</v>
      </c>
      <c r="H439" s="33" t="b">
        <f>COUNTIF(Table1[Restaurant Name], $B439)=H$1</f>
        <v>0</v>
      </c>
      <c r="I439" s="33" t="b">
        <f>COUNTIF(Table1[Restaurant Name], $B439)=I$1</f>
        <v>0</v>
      </c>
      <c r="J439" s="33" t="b">
        <f>COUNTIF(Table1[Restaurant Name], $B439)=J$1</f>
        <v>0</v>
      </c>
      <c r="Q439" s="33" t="e">
        <f t="array" ref="Q439">INDEX(Table1[Phone], MATCH(0, COUNTIF($Q$3:Q438,Table1[Phone]), 0))</f>
        <v>#N/A</v>
      </c>
      <c r="R439" s="33" t="b">
        <f>COUNTIF(Table1[Phone], $Q439)=R$1</f>
        <v>0</v>
      </c>
      <c r="S439" s="33" t="b">
        <f>COUNTIF(Table1[Phone], $Q439)=S$1</f>
        <v>0</v>
      </c>
      <c r="T439" s="33" t="b">
        <f>COUNTIF(Table1[Phone], $Q439)=T$1</f>
        <v>0</v>
      </c>
      <c r="U439" s="33" t="b">
        <f>COUNTIF(Table1[Phone], $Q439)=U$1</f>
        <v>0</v>
      </c>
      <c r="V439" s="33" t="b">
        <f>COUNTIF(Table1[Phone], $Q439)=V$1</f>
        <v>0</v>
      </c>
      <c r="W439" s="33" t="b">
        <f>COUNTIF(Table1[Phone], $Q439)=W$1</f>
        <v>0</v>
      </c>
      <c r="X439" s="33" t="b">
        <f>COUNTIF(Table1[Phone], $Q439)=X$1</f>
        <v>0</v>
      </c>
      <c r="Y439" s="33" t="b">
        <f>COUNTIF(Table1[Phone], $Q439)=Y$1</f>
        <v>0</v>
      </c>
    </row>
    <row r="440" spans="2:25" x14ac:dyDescent="0.25">
      <c r="B440" s="33" t="e">
        <f t="array" ref="B440">INDEX(Table1[Restaurant Name], MATCH(0, COUNTIF($B$3:B439,Table1[Restaurant Name]), 0))</f>
        <v>#N/A</v>
      </c>
      <c r="C440" s="33" t="b">
        <f>COUNTIF(Table1[Restaurant Name], $B440)=C$1</f>
        <v>0</v>
      </c>
      <c r="D440" s="33" t="b">
        <f>COUNTIF(Table1[Restaurant Name], $B440)=D$1</f>
        <v>0</v>
      </c>
      <c r="E440" s="33" t="b">
        <f>COUNTIF(Table1[Restaurant Name], $B440)=E$1</f>
        <v>0</v>
      </c>
      <c r="F440" s="33" t="b">
        <f>COUNTIF(Table1[Restaurant Name], $B440)=F$1</f>
        <v>0</v>
      </c>
      <c r="G440" s="33" t="b">
        <f>COUNTIF(Table1[Restaurant Name], $B440)=G$1</f>
        <v>0</v>
      </c>
      <c r="H440" s="33" t="b">
        <f>COUNTIF(Table1[Restaurant Name], $B440)=H$1</f>
        <v>0</v>
      </c>
      <c r="I440" s="33" t="b">
        <f>COUNTIF(Table1[Restaurant Name], $B440)=I$1</f>
        <v>0</v>
      </c>
      <c r="J440" s="33" t="b">
        <f>COUNTIF(Table1[Restaurant Name], $B440)=J$1</f>
        <v>0</v>
      </c>
      <c r="Q440" s="33" t="e">
        <f t="array" ref="Q440">INDEX(Table1[Phone], MATCH(0, COUNTIF($Q$3:Q439,Table1[Phone]), 0))</f>
        <v>#N/A</v>
      </c>
      <c r="R440" s="33" t="b">
        <f>COUNTIF(Table1[Phone], $Q440)=R$1</f>
        <v>0</v>
      </c>
      <c r="S440" s="33" t="b">
        <f>COUNTIF(Table1[Phone], $Q440)=S$1</f>
        <v>0</v>
      </c>
      <c r="T440" s="33" t="b">
        <f>COUNTIF(Table1[Phone], $Q440)=T$1</f>
        <v>0</v>
      </c>
      <c r="U440" s="33" t="b">
        <f>COUNTIF(Table1[Phone], $Q440)=U$1</f>
        <v>0</v>
      </c>
      <c r="V440" s="33" t="b">
        <f>COUNTIF(Table1[Phone], $Q440)=V$1</f>
        <v>0</v>
      </c>
      <c r="W440" s="33" t="b">
        <f>COUNTIF(Table1[Phone], $Q440)=W$1</f>
        <v>0</v>
      </c>
      <c r="X440" s="33" t="b">
        <f>COUNTIF(Table1[Phone], $Q440)=X$1</f>
        <v>0</v>
      </c>
      <c r="Y440" s="33" t="b">
        <f>COUNTIF(Table1[Phone], $Q440)=Y$1</f>
        <v>0</v>
      </c>
    </row>
    <row r="441" spans="2:25" x14ac:dyDescent="0.25">
      <c r="B441" s="33" t="e">
        <f t="array" ref="B441">INDEX(Table1[Restaurant Name], MATCH(0, COUNTIF($B$3:B440,Table1[Restaurant Name]), 0))</f>
        <v>#N/A</v>
      </c>
      <c r="C441" s="33" t="b">
        <f>COUNTIF(Table1[Restaurant Name], $B441)=C$1</f>
        <v>0</v>
      </c>
      <c r="D441" s="33" t="b">
        <f>COUNTIF(Table1[Restaurant Name], $B441)=D$1</f>
        <v>0</v>
      </c>
      <c r="E441" s="33" t="b">
        <f>COUNTIF(Table1[Restaurant Name], $B441)=E$1</f>
        <v>0</v>
      </c>
      <c r="F441" s="33" t="b">
        <f>COUNTIF(Table1[Restaurant Name], $B441)=F$1</f>
        <v>0</v>
      </c>
      <c r="G441" s="33" t="b">
        <f>COUNTIF(Table1[Restaurant Name], $B441)=G$1</f>
        <v>0</v>
      </c>
      <c r="H441" s="33" t="b">
        <f>COUNTIF(Table1[Restaurant Name], $B441)=H$1</f>
        <v>0</v>
      </c>
      <c r="I441" s="33" t="b">
        <f>COUNTIF(Table1[Restaurant Name], $B441)=I$1</f>
        <v>0</v>
      </c>
      <c r="J441" s="33" t="b">
        <f>COUNTIF(Table1[Restaurant Name], $B441)=J$1</f>
        <v>0</v>
      </c>
      <c r="Q441" s="33" t="e">
        <f t="array" ref="Q441">INDEX(Table1[Phone], MATCH(0, COUNTIF($Q$3:Q440,Table1[Phone]), 0))</f>
        <v>#N/A</v>
      </c>
      <c r="R441" s="33" t="b">
        <f>COUNTIF(Table1[Phone], $Q441)=R$1</f>
        <v>0</v>
      </c>
      <c r="S441" s="33" t="b">
        <f>COUNTIF(Table1[Phone], $Q441)=S$1</f>
        <v>0</v>
      </c>
      <c r="T441" s="33" t="b">
        <f>COUNTIF(Table1[Phone], $Q441)=T$1</f>
        <v>0</v>
      </c>
      <c r="U441" s="33" t="b">
        <f>COUNTIF(Table1[Phone], $Q441)=U$1</f>
        <v>0</v>
      </c>
      <c r="V441" s="33" t="b">
        <f>COUNTIF(Table1[Phone], $Q441)=V$1</f>
        <v>0</v>
      </c>
      <c r="W441" s="33" t="b">
        <f>COUNTIF(Table1[Phone], $Q441)=W$1</f>
        <v>0</v>
      </c>
      <c r="X441" s="33" t="b">
        <f>COUNTIF(Table1[Phone], $Q441)=X$1</f>
        <v>0</v>
      </c>
      <c r="Y441" s="33" t="b">
        <f>COUNTIF(Table1[Phone], $Q441)=Y$1</f>
        <v>0</v>
      </c>
    </row>
    <row r="442" spans="2:25" x14ac:dyDescent="0.25">
      <c r="B442" s="33" t="e">
        <f t="array" ref="B442">INDEX(Table1[Restaurant Name], MATCH(0, COUNTIF($B$3:B441,Table1[Restaurant Name]), 0))</f>
        <v>#N/A</v>
      </c>
      <c r="C442" s="33" t="b">
        <f>COUNTIF(Table1[Restaurant Name], $B442)=C$1</f>
        <v>0</v>
      </c>
      <c r="D442" s="33" t="b">
        <f>COUNTIF(Table1[Restaurant Name], $B442)=D$1</f>
        <v>0</v>
      </c>
      <c r="E442" s="33" t="b">
        <f>COUNTIF(Table1[Restaurant Name], $B442)=E$1</f>
        <v>0</v>
      </c>
      <c r="F442" s="33" t="b">
        <f>COUNTIF(Table1[Restaurant Name], $B442)=F$1</f>
        <v>0</v>
      </c>
      <c r="G442" s="33" t="b">
        <f>COUNTIF(Table1[Restaurant Name], $B442)=G$1</f>
        <v>0</v>
      </c>
      <c r="H442" s="33" t="b">
        <f>COUNTIF(Table1[Restaurant Name], $B442)=H$1</f>
        <v>0</v>
      </c>
      <c r="I442" s="33" t="b">
        <f>COUNTIF(Table1[Restaurant Name], $B442)=I$1</f>
        <v>0</v>
      </c>
      <c r="J442" s="33" t="b">
        <f>COUNTIF(Table1[Restaurant Name], $B442)=J$1</f>
        <v>0</v>
      </c>
      <c r="Q442" s="33" t="e">
        <f t="array" ref="Q442">INDEX(Table1[Phone], MATCH(0, COUNTIF($Q$3:Q441,Table1[Phone]), 0))</f>
        <v>#N/A</v>
      </c>
      <c r="R442" s="33" t="b">
        <f>COUNTIF(Table1[Phone], $Q442)=R$1</f>
        <v>0</v>
      </c>
      <c r="S442" s="33" t="b">
        <f>COUNTIF(Table1[Phone], $Q442)=S$1</f>
        <v>0</v>
      </c>
      <c r="T442" s="33" t="b">
        <f>COUNTIF(Table1[Phone], $Q442)=T$1</f>
        <v>0</v>
      </c>
      <c r="U442" s="33" t="b">
        <f>COUNTIF(Table1[Phone], $Q442)=U$1</f>
        <v>0</v>
      </c>
      <c r="V442" s="33" t="b">
        <f>COUNTIF(Table1[Phone], $Q442)=V$1</f>
        <v>0</v>
      </c>
      <c r="W442" s="33" t="b">
        <f>COUNTIF(Table1[Phone], $Q442)=W$1</f>
        <v>0</v>
      </c>
      <c r="X442" s="33" t="b">
        <f>COUNTIF(Table1[Phone], $Q442)=X$1</f>
        <v>0</v>
      </c>
      <c r="Y442" s="33" t="b">
        <f>COUNTIF(Table1[Phone], $Q442)=Y$1</f>
        <v>0</v>
      </c>
    </row>
    <row r="443" spans="2:25" x14ac:dyDescent="0.25">
      <c r="B443" s="33" t="e">
        <f t="array" ref="B443">INDEX(Table1[Restaurant Name], MATCH(0, COUNTIF($B$3:B442,Table1[Restaurant Name]), 0))</f>
        <v>#N/A</v>
      </c>
      <c r="C443" s="33" t="b">
        <f>COUNTIF(Table1[Restaurant Name], $B443)=C$1</f>
        <v>0</v>
      </c>
      <c r="D443" s="33" t="b">
        <f>COUNTIF(Table1[Restaurant Name], $B443)=D$1</f>
        <v>0</v>
      </c>
      <c r="E443" s="33" t="b">
        <f>COUNTIF(Table1[Restaurant Name], $B443)=E$1</f>
        <v>0</v>
      </c>
      <c r="F443" s="33" t="b">
        <f>COUNTIF(Table1[Restaurant Name], $B443)=F$1</f>
        <v>0</v>
      </c>
      <c r="G443" s="33" t="b">
        <f>COUNTIF(Table1[Restaurant Name], $B443)=G$1</f>
        <v>0</v>
      </c>
      <c r="H443" s="33" t="b">
        <f>COUNTIF(Table1[Restaurant Name], $B443)=H$1</f>
        <v>0</v>
      </c>
      <c r="I443" s="33" t="b">
        <f>COUNTIF(Table1[Restaurant Name], $B443)=I$1</f>
        <v>0</v>
      </c>
      <c r="J443" s="33" t="b">
        <f>COUNTIF(Table1[Restaurant Name], $B443)=J$1</f>
        <v>0</v>
      </c>
      <c r="Q443" s="33" t="e">
        <f t="array" ref="Q443">INDEX(Table1[Phone], MATCH(0, COUNTIF($Q$3:Q442,Table1[Phone]), 0))</f>
        <v>#N/A</v>
      </c>
      <c r="R443" s="33" t="b">
        <f>COUNTIF(Table1[Phone], $Q443)=R$1</f>
        <v>0</v>
      </c>
      <c r="S443" s="33" t="b">
        <f>COUNTIF(Table1[Phone], $Q443)=S$1</f>
        <v>0</v>
      </c>
      <c r="T443" s="33" t="b">
        <f>COUNTIF(Table1[Phone], $Q443)=T$1</f>
        <v>0</v>
      </c>
      <c r="U443" s="33" t="b">
        <f>COUNTIF(Table1[Phone], $Q443)=U$1</f>
        <v>0</v>
      </c>
      <c r="V443" s="33" t="b">
        <f>COUNTIF(Table1[Phone], $Q443)=V$1</f>
        <v>0</v>
      </c>
      <c r="W443" s="33" t="b">
        <f>COUNTIF(Table1[Phone], $Q443)=W$1</f>
        <v>0</v>
      </c>
      <c r="X443" s="33" t="b">
        <f>COUNTIF(Table1[Phone], $Q443)=X$1</f>
        <v>0</v>
      </c>
      <c r="Y443" s="33" t="b">
        <f>COUNTIF(Table1[Phone], $Q443)=Y$1</f>
        <v>0</v>
      </c>
    </row>
    <row r="444" spans="2:25" x14ac:dyDescent="0.25">
      <c r="B444" s="33" t="e">
        <f t="array" ref="B444">INDEX(Table1[Restaurant Name], MATCH(0, COUNTIF($B$3:B443,Table1[Restaurant Name]), 0))</f>
        <v>#N/A</v>
      </c>
      <c r="C444" s="33" t="b">
        <f>COUNTIF(Table1[Restaurant Name], $B444)=C$1</f>
        <v>0</v>
      </c>
      <c r="D444" s="33" t="b">
        <f>COUNTIF(Table1[Restaurant Name], $B444)=D$1</f>
        <v>0</v>
      </c>
      <c r="E444" s="33" t="b">
        <f>COUNTIF(Table1[Restaurant Name], $B444)=E$1</f>
        <v>0</v>
      </c>
      <c r="F444" s="33" t="b">
        <f>COUNTIF(Table1[Restaurant Name], $B444)=F$1</f>
        <v>0</v>
      </c>
      <c r="G444" s="33" t="b">
        <f>COUNTIF(Table1[Restaurant Name], $B444)=G$1</f>
        <v>0</v>
      </c>
      <c r="H444" s="33" t="b">
        <f>COUNTIF(Table1[Restaurant Name], $B444)=H$1</f>
        <v>0</v>
      </c>
      <c r="I444" s="33" t="b">
        <f>COUNTIF(Table1[Restaurant Name], $B444)=I$1</f>
        <v>0</v>
      </c>
      <c r="J444" s="33" t="b">
        <f>COUNTIF(Table1[Restaurant Name], $B444)=J$1</f>
        <v>0</v>
      </c>
      <c r="Q444" s="33" t="e">
        <f t="array" ref="Q444">INDEX(Table1[Phone], MATCH(0, COUNTIF($Q$3:Q443,Table1[Phone]), 0))</f>
        <v>#N/A</v>
      </c>
      <c r="R444" s="33" t="b">
        <f>COUNTIF(Table1[Phone], $Q444)=R$1</f>
        <v>0</v>
      </c>
      <c r="S444" s="33" t="b">
        <f>COUNTIF(Table1[Phone], $Q444)=S$1</f>
        <v>0</v>
      </c>
      <c r="T444" s="33" t="b">
        <f>COUNTIF(Table1[Phone], $Q444)=T$1</f>
        <v>0</v>
      </c>
      <c r="U444" s="33" t="b">
        <f>COUNTIF(Table1[Phone], $Q444)=U$1</f>
        <v>0</v>
      </c>
      <c r="V444" s="33" t="b">
        <f>COUNTIF(Table1[Phone], $Q444)=V$1</f>
        <v>0</v>
      </c>
      <c r="W444" s="33" t="b">
        <f>COUNTIF(Table1[Phone], $Q444)=W$1</f>
        <v>0</v>
      </c>
      <c r="X444" s="33" t="b">
        <f>COUNTIF(Table1[Phone], $Q444)=X$1</f>
        <v>0</v>
      </c>
      <c r="Y444" s="33" t="b">
        <f>COUNTIF(Table1[Phone], $Q444)=Y$1</f>
        <v>0</v>
      </c>
    </row>
    <row r="445" spans="2:25" x14ac:dyDescent="0.25">
      <c r="B445" s="33" t="e">
        <f t="array" ref="B445">INDEX(Table1[Restaurant Name], MATCH(0, COUNTIF($B$3:B444,Table1[Restaurant Name]), 0))</f>
        <v>#N/A</v>
      </c>
      <c r="C445" s="33" t="b">
        <f>COUNTIF(Table1[Restaurant Name], $B445)=C$1</f>
        <v>0</v>
      </c>
      <c r="D445" s="33" t="b">
        <f>COUNTIF(Table1[Restaurant Name], $B445)=D$1</f>
        <v>0</v>
      </c>
      <c r="E445" s="33" t="b">
        <f>COUNTIF(Table1[Restaurant Name], $B445)=E$1</f>
        <v>0</v>
      </c>
      <c r="F445" s="33" t="b">
        <f>COUNTIF(Table1[Restaurant Name], $B445)=F$1</f>
        <v>0</v>
      </c>
      <c r="G445" s="33" t="b">
        <f>COUNTIF(Table1[Restaurant Name], $B445)=G$1</f>
        <v>0</v>
      </c>
      <c r="H445" s="33" t="b">
        <f>COUNTIF(Table1[Restaurant Name], $B445)=H$1</f>
        <v>0</v>
      </c>
      <c r="I445" s="33" t="b">
        <f>COUNTIF(Table1[Restaurant Name], $B445)=I$1</f>
        <v>0</v>
      </c>
      <c r="J445" s="33" t="b">
        <f>COUNTIF(Table1[Restaurant Name], $B445)=J$1</f>
        <v>0</v>
      </c>
      <c r="Q445" s="33" t="e">
        <f t="array" ref="Q445">INDEX(Table1[Phone], MATCH(0, COUNTIF($Q$3:Q444,Table1[Phone]), 0))</f>
        <v>#N/A</v>
      </c>
      <c r="R445" s="33" t="b">
        <f>COUNTIF(Table1[Phone], $Q445)=R$1</f>
        <v>0</v>
      </c>
      <c r="S445" s="33" t="b">
        <f>COUNTIF(Table1[Phone], $Q445)=S$1</f>
        <v>0</v>
      </c>
      <c r="T445" s="33" t="b">
        <f>COUNTIF(Table1[Phone], $Q445)=T$1</f>
        <v>0</v>
      </c>
      <c r="U445" s="33" t="b">
        <f>COUNTIF(Table1[Phone], $Q445)=U$1</f>
        <v>0</v>
      </c>
      <c r="V445" s="33" t="b">
        <f>COUNTIF(Table1[Phone], $Q445)=V$1</f>
        <v>0</v>
      </c>
      <c r="W445" s="33" t="b">
        <f>COUNTIF(Table1[Phone], $Q445)=W$1</f>
        <v>0</v>
      </c>
      <c r="X445" s="33" t="b">
        <f>COUNTIF(Table1[Phone], $Q445)=X$1</f>
        <v>0</v>
      </c>
      <c r="Y445" s="33" t="b">
        <f>COUNTIF(Table1[Phone], $Q445)=Y$1</f>
        <v>0</v>
      </c>
    </row>
    <row r="446" spans="2:25" x14ac:dyDescent="0.25">
      <c r="B446" s="33" t="e">
        <f t="array" ref="B446">INDEX(Table1[Restaurant Name], MATCH(0, COUNTIF($B$3:B445,Table1[Restaurant Name]), 0))</f>
        <v>#N/A</v>
      </c>
      <c r="C446" s="33" t="b">
        <f>COUNTIF(Table1[Restaurant Name], $B446)=C$1</f>
        <v>0</v>
      </c>
      <c r="D446" s="33" t="b">
        <f>COUNTIF(Table1[Restaurant Name], $B446)=D$1</f>
        <v>0</v>
      </c>
      <c r="E446" s="33" t="b">
        <f>COUNTIF(Table1[Restaurant Name], $B446)=E$1</f>
        <v>0</v>
      </c>
      <c r="F446" s="33" t="b">
        <f>COUNTIF(Table1[Restaurant Name], $B446)=F$1</f>
        <v>0</v>
      </c>
      <c r="G446" s="33" t="b">
        <f>COUNTIF(Table1[Restaurant Name], $B446)=G$1</f>
        <v>0</v>
      </c>
      <c r="H446" s="33" t="b">
        <f>COUNTIF(Table1[Restaurant Name], $B446)=H$1</f>
        <v>0</v>
      </c>
      <c r="I446" s="33" t="b">
        <f>COUNTIF(Table1[Restaurant Name], $B446)=I$1</f>
        <v>0</v>
      </c>
      <c r="J446" s="33" t="b">
        <f>COUNTIF(Table1[Restaurant Name], $B446)=J$1</f>
        <v>0</v>
      </c>
      <c r="Q446" s="33" t="e">
        <f t="array" ref="Q446">INDEX(Table1[Phone], MATCH(0, COUNTIF($Q$3:Q445,Table1[Phone]), 0))</f>
        <v>#N/A</v>
      </c>
      <c r="R446" s="33" t="b">
        <f>COUNTIF(Table1[Phone], $Q446)=R$1</f>
        <v>0</v>
      </c>
      <c r="S446" s="33" t="b">
        <f>COUNTIF(Table1[Phone], $Q446)=S$1</f>
        <v>0</v>
      </c>
      <c r="T446" s="33" t="b">
        <f>COUNTIF(Table1[Phone], $Q446)=T$1</f>
        <v>0</v>
      </c>
      <c r="U446" s="33" t="b">
        <f>COUNTIF(Table1[Phone], $Q446)=U$1</f>
        <v>0</v>
      </c>
      <c r="V446" s="33" t="b">
        <f>COUNTIF(Table1[Phone], $Q446)=V$1</f>
        <v>0</v>
      </c>
      <c r="W446" s="33" t="b">
        <f>COUNTIF(Table1[Phone], $Q446)=W$1</f>
        <v>0</v>
      </c>
      <c r="X446" s="33" t="b">
        <f>COUNTIF(Table1[Phone], $Q446)=X$1</f>
        <v>0</v>
      </c>
      <c r="Y446" s="33" t="b">
        <f>COUNTIF(Table1[Phone], $Q446)=Y$1</f>
        <v>0</v>
      </c>
    </row>
    <row r="447" spans="2:25" x14ac:dyDescent="0.25">
      <c r="B447" s="33" t="e">
        <f t="array" ref="B447">INDEX(Table1[Restaurant Name], MATCH(0, COUNTIF($B$3:B446,Table1[Restaurant Name]), 0))</f>
        <v>#N/A</v>
      </c>
      <c r="C447" s="33" t="b">
        <f>COUNTIF(Table1[Restaurant Name], $B447)=C$1</f>
        <v>0</v>
      </c>
      <c r="D447" s="33" t="b">
        <f>COUNTIF(Table1[Restaurant Name], $B447)=D$1</f>
        <v>0</v>
      </c>
      <c r="E447" s="33" t="b">
        <f>COUNTIF(Table1[Restaurant Name], $B447)=E$1</f>
        <v>0</v>
      </c>
      <c r="F447" s="33" t="b">
        <f>COUNTIF(Table1[Restaurant Name], $B447)=F$1</f>
        <v>0</v>
      </c>
      <c r="G447" s="33" t="b">
        <f>COUNTIF(Table1[Restaurant Name], $B447)=G$1</f>
        <v>0</v>
      </c>
      <c r="H447" s="33" t="b">
        <f>COUNTIF(Table1[Restaurant Name], $B447)=H$1</f>
        <v>0</v>
      </c>
      <c r="I447" s="33" t="b">
        <f>COUNTIF(Table1[Restaurant Name], $B447)=I$1</f>
        <v>0</v>
      </c>
      <c r="J447" s="33" t="b">
        <f>COUNTIF(Table1[Restaurant Name], $B447)=J$1</f>
        <v>0</v>
      </c>
      <c r="Q447" s="33" t="e">
        <f t="array" ref="Q447">INDEX(Table1[Phone], MATCH(0, COUNTIF($Q$3:Q446,Table1[Phone]), 0))</f>
        <v>#N/A</v>
      </c>
      <c r="R447" s="33" t="b">
        <f>COUNTIF(Table1[Phone], $Q447)=R$1</f>
        <v>0</v>
      </c>
      <c r="S447" s="33" t="b">
        <f>COUNTIF(Table1[Phone], $Q447)=S$1</f>
        <v>0</v>
      </c>
      <c r="T447" s="33" t="b">
        <f>COUNTIF(Table1[Phone], $Q447)=T$1</f>
        <v>0</v>
      </c>
      <c r="U447" s="33" t="b">
        <f>COUNTIF(Table1[Phone], $Q447)=U$1</f>
        <v>0</v>
      </c>
      <c r="V447" s="33" t="b">
        <f>COUNTIF(Table1[Phone], $Q447)=V$1</f>
        <v>0</v>
      </c>
      <c r="W447" s="33" t="b">
        <f>COUNTIF(Table1[Phone], $Q447)=W$1</f>
        <v>0</v>
      </c>
      <c r="X447" s="33" t="b">
        <f>COUNTIF(Table1[Phone], $Q447)=X$1</f>
        <v>0</v>
      </c>
      <c r="Y447" s="33" t="b">
        <f>COUNTIF(Table1[Phone], $Q447)=Y$1</f>
        <v>0</v>
      </c>
    </row>
    <row r="448" spans="2:25" x14ac:dyDescent="0.25">
      <c r="B448" s="33" t="e">
        <f t="array" ref="B448">INDEX(Table1[Restaurant Name], MATCH(0, COUNTIF($B$3:B447,Table1[Restaurant Name]), 0))</f>
        <v>#N/A</v>
      </c>
      <c r="C448" s="33" t="b">
        <f>COUNTIF(Table1[Restaurant Name], $B448)=C$1</f>
        <v>0</v>
      </c>
      <c r="D448" s="33" t="b">
        <f>COUNTIF(Table1[Restaurant Name], $B448)=D$1</f>
        <v>0</v>
      </c>
      <c r="E448" s="33" t="b">
        <f>COUNTIF(Table1[Restaurant Name], $B448)=E$1</f>
        <v>0</v>
      </c>
      <c r="F448" s="33" t="b">
        <f>COUNTIF(Table1[Restaurant Name], $B448)=F$1</f>
        <v>0</v>
      </c>
      <c r="G448" s="33" t="b">
        <f>COUNTIF(Table1[Restaurant Name], $B448)=G$1</f>
        <v>0</v>
      </c>
      <c r="H448" s="33" t="b">
        <f>COUNTIF(Table1[Restaurant Name], $B448)=H$1</f>
        <v>0</v>
      </c>
      <c r="I448" s="33" t="b">
        <f>COUNTIF(Table1[Restaurant Name], $B448)=I$1</f>
        <v>0</v>
      </c>
      <c r="J448" s="33" t="b">
        <f>COUNTIF(Table1[Restaurant Name], $B448)=J$1</f>
        <v>0</v>
      </c>
      <c r="Q448" s="33" t="e">
        <f t="array" ref="Q448">INDEX(Table1[Phone], MATCH(0, COUNTIF($Q$3:Q447,Table1[Phone]), 0))</f>
        <v>#N/A</v>
      </c>
      <c r="R448" s="33" t="b">
        <f>COUNTIF(Table1[Phone], $Q448)=R$1</f>
        <v>0</v>
      </c>
      <c r="S448" s="33" t="b">
        <f>COUNTIF(Table1[Phone], $Q448)=S$1</f>
        <v>0</v>
      </c>
      <c r="T448" s="33" t="b">
        <f>COUNTIF(Table1[Phone], $Q448)=T$1</f>
        <v>0</v>
      </c>
      <c r="U448" s="33" t="b">
        <f>COUNTIF(Table1[Phone], $Q448)=U$1</f>
        <v>0</v>
      </c>
      <c r="V448" s="33" t="b">
        <f>COUNTIF(Table1[Phone], $Q448)=V$1</f>
        <v>0</v>
      </c>
      <c r="W448" s="33" t="b">
        <f>COUNTIF(Table1[Phone], $Q448)=W$1</f>
        <v>0</v>
      </c>
      <c r="X448" s="33" t="b">
        <f>COUNTIF(Table1[Phone], $Q448)=X$1</f>
        <v>0</v>
      </c>
      <c r="Y448" s="33" t="b">
        <f>COUNTIF(Table1[Phone], $Q448)=Y$1</f>
        <v>0</v>
      </c>
    </row>
    <row r="449" spans="2:25" x14ac:dyDescent="0.25">
      <c r="B449" s="33" t="e">
        <f t="array" ref="B449">INDEX(Table1[Restaurant Name], MATCH(0, COUNTIF($B$3:B448,Table1[Restaurant Name]), 0))</f>
        <v>#N/A</v>
      </c>
      <c r="C449" s="33" t="b">
        <f>COUNTIF(Table1[Restaurant Name], $B449)=C$1</f>
        <v>0</v>
      </c>
      <c r="D449" s="33" t="b">
        <f>COUNTIF(Table1[Restaurant Name], $B449)=D$1</f>
        <v>0</v>
      </c>
      <c r="E449" s="33" t="b">
        <f>COUNTIF(Table1[Restaurant Name], $B449)=E$1</f>
        <v>0</v>
      </c>
      <c r="F449" s="33" t="b">
        <f>COUNTIF(Table1[Restaurant Name], $B449)=F$1</f>
        <v>0</v>
      </c>
      <c r="G449" s="33" t="b">
        <f>COUNTIF(Table1[Restaurant Name], $B449)=G$1</f>
        <v>0</v>
      </c>
      <c r="H449" s="33" t="b">
        <f>COUNTIF(Table1[Restaurant Name], $B449)=H$1</f>
        <v>0</v>
      </c>
      <c r="I449" s="33" t="b">
        <f>COUNTIF(Table1[Restaurant Name], $B449)=I$1</f>
        <v>0</v>
      </c>
      <c r="J449" s="33" t="b">
        <f>COUNTIF(Table1[Restaurant Name], $B449)=J$1</f>
        <v>0</v>
      </c>
      <c r="Q449" s="33" t="e">
        <f t="array" ref="Q449">INDEX(Table1[Phone], MATCH(0, COUNTIF($Q$3:Q448,Table1[Phone]), 0))</f>
        <v>#N/A</v>
      </c>
      <c r="R449" s="33" t="b">
        <f>COUNTIF(Table1[Phone], $Q449)=R$1</f>
        <v>0</v>
      </c>
      <c r="S449" s="33" t="b">
        <f>COUNTIF(Table1[Phone], $Q449)=S$1</f>
        <v>0</v>
      </c>
      <c r="T449" s="33" t="b">
        <f>COUNTIF(Table1[Phone], $Q449)=T$1</f>
        <v>0</v>
      </c>
      <c r="U449" s="33" t="b">
        <f>COUNTIF(Table1[Phone], $Q449)=U$1</f>
        <v>0</v>
      </c>
      <c r="V449" s="33" t="b">
        <f>COUNTIF(Table1[Phone], $Q449)=V$1</f>
        <v>0</v>
      </c>
      <c r="W449" s="33" t="b">
        <f>COUNTIF(Table1[Phone], $Q449)=W$1</f>
        <v>0</v>
      </c>
      <c r="X449" s="33" t="b">
        <f>COUNTIF(Table1[Phone], $Q449)=X$1</f>
        <v>0</v>
      </c>
      <c r="Y449" s="33" t="b">
        <f>COUNTIF(Table1[Phone], $Q449)=Y$1</f>
        <v>0</v>
      </c>
    </row>
    <row r="450" spans="2:25" x14ac:dyDescent="0.25">
      <c r="B450" s="33" t="e">
        <f t="array" ref="B450">INDEX(Table1[Restaurant Name], MATCH(0, COUNTIF($B$3:B449,Table1[Restaurant Name]), 0))</f>
        <v>#N/A</v>
      </c>
      <c r="C450" s="33" t="b">
        <f>COUNTIF(Table1[Restaurant Name], $B450)=C$1</f>
        <v>0</v>
      </c>
      <c r="D450" s="33" t="b">
        <f>COUNTIF(Table1[Restaurant Name], $B450)=D$1</f>
        <v>0</v>
      </c>
      <c r="E450" s="33" t="b">
        <f>COUNTIF(Table1[Restaurant Name], $B450)=E$1</f>
        <v>0</v>
      </c>
      <c r="F450" s="33" t="b">
        <f>COUNTIF(Table1[Restaurant Name], $B450)=F$1</f>
        <v>0</v>
      </c>
      <c r="G450" s="33" t="b">
        <f>COUNTIF(Table1[Restaurant Name], $B450)=G$1</f>
        <v>0</v>
      </c>
      <c r="H450" s="33" t="b">
        <f>COUNTIF(Table1[Restaurant Name], $B450)=H$1</f>
        <v>0</v>
      </c>
      <c r="I450" s="33" t="b">
        <f>COUNTIF(Table1[Restaurant Name], $B450)=I$1</f>
        <v>0</v>
      </c>
      <c r="J450" s="33" t="b">
        <f>COUNTIF(Table1[Restaurant Name], $B450)=J$1</f>
        <v>0</v>
      </c>
      <c r="Q450" s="33" t="e">
        <f t="array" ref="Q450">INDEX(Table1[Phone], MATCH(0, COUNTIF($Q$3:Q449,Table1[Phone]), 0))</f>
        <v>#N/A</v>
      </c>
      <c r="R450" s="33" t="b">
        <f>COUNTIF(Table1[Phone], $Q450)=R$1</f>
        <v>0</v>
      </c>
      <c r="S450" s="33" t="b">
        <f>COUNTIF(Table1[Phone], $Q450)=S$1</f>
        <v>0</v>
      </c>
      <c r="T450" s="33" t="b">
        <f>COUNTIF(Table1[Phone], $Q450)=T$1</f>
        <v>0</v>
      </c>
      <c r="U450" s="33" t="b">
        <f>COUNTIF(Table1[Phone], $Q450)=U$1</f>
        <v>0</v>
      </c>
      <c r="V450" s="33" t="b">
        <f>COUNTIF(Table1[Phone], $Q450)=V$1</f>
        <v>0</v>
      </c>
      <c r="W450" s="33" t="b">
        <f>COUNTIF(Table1[Phone], $Q450)=W$1</f>
        <v>0</v>
      </c>
      <c r="X450" s="33" t="b">
        <f>COUNTIF(Table1[Phone], $Q450)=X$1</f>
        <v>0</v>
      </c>
      <c r="Y450" s="33" t="b">
        <f>COUNTIF(Table1[Phone], $Q450)=Y$1</f>
        <v>0</v>
      </c>
    </row>
    <row r="451" spans="2:25" x14ac:dyDescent="0.25">
      <c r="B451" s="33" t="e">
        <f t="array" ref="B451">INDEX(Table1[Restaurant Name], MATCH(0, COUNTIF($B$3:B450,Table1[Restaurant Name]), 0))</f>
        <v>#N/A</v>
      </c>
      <c r="C451" s="33" t="b">
        <f>COUNTIF(Table1[Restaurant Name], $B451)=C$1</f>
        <v>0</v>
      </c>
      <c r="D451" s="33" t="b">
        <f>COUNTIF(Table1[Restaurant Name], $B451)=D$1</f>
        <v>0</v>
      </c>
      <c r="E451" s="33" t="b">
        <f>COUNTIF(Table1[Restaurant Name], $B451)=E$1</f>
        <v>0</v>
      </c>
      <c r="F451" s="33" t="b">
        <f>COUNTIF(Table1[Restaurant Name], $B451)=F$1</f>
        <v>0</v>
      </c>
      <c r="G451" s="33" t="b">
        <f>COUNTIF(Table1[Restaurant Name], $B451)=G$1</f>
        <v>0</v>
      </c>
      <c r="H451" s="33" t="b">
        <f>COUNTIF(Table1[Restaurant Name], $B451)=H$1</f>
        <v>0</v>
      </c>
      <c r="I451" s="33" t="b">
        <f>COUNTIF(Table1[Restaurant Name], $B451)=I$1</f>
        <v>0</v>
      </c>
      <c r="J451" s="33" t="b">
        <f>COUNTIF(Table1[Restaurant Name], $B451)=J$1</f>
        <v>0</v>
      </c>
      <c r="Q451" s="33" t="e">
        <f t="array" ref="Q451">INDEX(Table1[Phone], MATCH(0, COUNTIF($Q$3:Q450,Table1[Phone]), 0))</f>
        <v>#N/A</v>
      </c>
      <c r="R451" s="33" t="b">
        <f>COUNTIF(Table1[Phone], $Q451)=R$1</f>
        <v>0</v>
      </c>
      <c r="S451" s="33" t="b">
        <f>COUNTIF(Table1[Phone], $Q451)=S$1</f>
        <v>0</v>
      </c>
      <c r="T451" s="33" t="b">
        <f>COUNTIF(Table1[Phone], $Q451)=T$1</f>
        <v>0</v>
      </c>
      <c r="U451" s="33" t="b">
        <f>COUNTIF(Table1[Phone], $Q451)=U$1</f>
        <v>0</v>
      </c>
      <c r="V451" s="33" t="b">
        <f>COUNTIF(Table1[Phone], $Q451)=V$1</f>
        <v>0</v>
      </c>
      <c r="W451" s="33" t="b">
        <f>COUNTIF(Table1[Phone], $Q451)=W$1</f>
        <v>0</v>
      </c>
      <c r="X451" s="33" t="b">
        <f>COUNTIF(Table1[Phone], $Q451)=X$1</f>
        <v>0</v>
      </c>
      <c r="Y451" s="33" t="b">
        <f>COUNTIF(Table1[Phone], $Q451)=Y$1</f>
        <v>0</v>
      </c>
    </row>
    <row r="452" spans="2:25" x14ac:dyDescent="0.25">
      <c r="B452" s="33" t="e">
        <f t="array" ref="B452">INDEX(Table1[Restaurant Name], MATCH(0, COUNTIF($B$3:B451,Table1[Restaurant Name]), 0))</f>
        <v>#N/A</v>
      </c>
      <c r="C452" s="33" t="b">
        <f>COUNTIF(Table1[Restaurant Name], $B452)=C$1</f>
        <v>0</v>
      </c>
      <c r="D452" s="33" t="b">
        <f>COUNTIF(Table1[Restaurant Name], $B452)=D$1</f>
        <v>0</v>
      </c>
      <c r="E452" s="33" t="b">
        <f>COUNTIF(Table1[Restaurant Name], $B452)=E$1</f>
        <v>0</v>
      </c>
      <c r="F452" s="33" t="b">
        <f>COUNTIF(Table1[Restaurant Name], $B452)=F$1</f>
        <v>0</v>
      </c>
      <c r="G452" s="33" t="b">
        <f>COUNTIF(Table1[Restaurant Name], $B452)=G$1</f>
        <v>0</v>
      </c>
      <c r="H452" s="33" t="b">
        <f>COUNTIF(Table1[Restaurant Name], $B452)=H$1</f>
        <v>0</v>
      </c>
      <c r="I452" s="33" t="b">
        <f>COUNTIF(Table1[Restaurant Name], $B452)=I$1</f>
        <v>0</v>
      </c>
      <c r="J452" s="33" t="b">
        <f>COUNTIF(Table1[Restaurant Name], $B452)=J$1</f>
        <v>0</v>
      </c>
      <c r="Q452" s="33" t="e">
        <f t="array" ref="Q452">INDEX(Table1[Phone], MATCH(0, COUNTIF($Q$3:Q451,Table1[Phone]), 0))</f>
        <v>#N/A</v>
      </c>
      <c r="R452" s="33" t="b">
        <f>COUNTIF(Table1[Phone], $Q452)=R$1</f>
        <v>0</v>
      </c>
      <c r="S452" s="33" t="b">
        <f>COUNTIF(Table1[Phone], $Q452)=S$1</f>
        <v>0</v>
      </c>
      <c r="T452" s="33" t="b">
        <f>COUNTIF(Table1[Phone], $Q452)=T$1</f>
        <v>0</v>
      </c>
      <c r="U452" s="33" t="b">
        <f>COUNTIF(Table1[Phone], $Q452)=U$1</f>
        <v>0</v>
      </c>
      <c r="V452" s="33" t="b">
        <f>COUNTIF(Table1[Phone], $Q452)=V$1</f>
        <v>0</v>
      </c>
      <c r="W452" s="33" t="b">
        <f>COUNTIF(Table1[Phone], $Q452)=W$1</f>
        <v>0</v>
      </c>
      <c r="X452" s="33" t="b">
        <f>COUNTIF(Table1[Phone], $Q452)=X$1</f>
        <v>0</v>
      </c>
      <c r="Y452" s="33" t="b">
        <f>COUNTIF(Table1[Phone], $Q452)=Y$1</f>
        <v>0</v>
      </c>
    </row>
    <row r="453" spans="2:25" x14ac:dyDescent="0.25">
      <c r="B453" s="33" t="e">
        <f t="array" ref="B453">INDEX(Table1[Restaurant Name], MATCH(0, COUNTIF($B$3:B452,Table1[Restaurant Name]), 0))</f>
        <v>#N/A</v>
      </c>
      <c r="C453" s="33" t="b">
        <f>COUNTIF(Table1[Restaurant Name], $B453)=C$1</f>
        <v>0</v>
      </c>
      <c r="D453" s="33" t="b">
        <f>COUNTIF(Table1[Restaurant Name], $B453)=D$1</f>
        <v>0</v>
      </c>
      <c r="E453" s="33" t="b">
        <f>COUNTIF(Table1[Restaurant Name], $B453)=E$1</f>
        <v>0</v>
      </c>
      <c r="F453" s="33" t="b">
        <f>COUNTIF(Table1[Restaurant Name], $B453)=F$1</f>
        <v>0</v>
      </c>
      <c r="G453" s="33" t="b">
        <f>COUNTIF(Table1[Restaurant Name], $B453)=G$1</f>
        <v>0</v>
      </c>
      <c r="H453" s="33" t="b">
        <f>COUNTIF(Table1[Restaurant Name], $B453)=H$1</f>
        <v>0</v>
      </c>
      <c r="I453" s="33" t="b">
        <f>COUNTIF(Table1[Restaurant Name], $B453)=I$1</f>
        <v>0</v>
      </c>
      <c r="J453" s="33" t="b">
        <f>COUNTIF(Table1[Restaurant Name], $B453)=J$1</f>
        <v>0</v>
      </c>
      <c r="Q453" s="33" t="e">
        <f t="array" ref="Q453">INDEX(Table1[Phone], MATCH(0, COUNTIF($Q$3:Q452,Table1[Phone]), 0))</f>
        <v>#N/A</v>
      </c>
      <c r="R453" s="33" t="b">
        <f>COUNTIF(Table1[Phone], $Q453)=R$1</f>
        <v>0</v>
      </c>
      <c r="S453" s="33" t="b">
        <f>COUNTIF(Table1[Phone], $Q453)=S$1</f>
        <v>0</v>
      </c>
      <c r="T453" s="33" t="b">
        <f>COUNTIF(Table1[Phone], $Q453)=T$1</f>
        <v>0</v>
      </c>
      <c r="U453" s="33" t="b">
        <f>COUNTIF(Table1[Phone], $Q453)=U$1</f>
        <v>0</v>
      </c>
      <c r="V453" s="33" t="b">
        <f>COUNTIF(Table1[Phone], $Q453)=V$1</f>
        <v>0</v>
      </c>
      <c r="W453" s="33" t="b">
        <f>COUNTIF(Table1[Phone], $Q453)=W$1</f>
        <v>0</v>
      </c>
      <c r="X453" s="33" t="b">
        <f>COUNTIF(Table1[Phone], $Q453)=X$1</f>
        <v>0</v>
      </c>
      <c r="Y453" s="33" t="b">
        <f>COUNTIF(Table1[Phone], $Q453)=Y$1</f>
        <v>0</v>
      </c>
    </row>
    <row r="454" spans="2:25" x14ac:dyDescent="0.25">
      <c r="B454" s="33" t="e">
        <f t="array" ref="B454">INDEX(Table1[Restaurant Name], MATCH(0, COUNTIF($B$3:B453,Table1[Restaurant Name]), 0))</f>
        <v>#N/A</v>
      </c>
      <c r="C454" s="33" t="b">
        <f>COUNTIF(Table1[Restaurant Name], $B454)=C$1</f>
        <v>0</v>
      </c>
      <c r="D454" s="33" t="b">
        <f>COUNTIF(Table1[Restaurant Name], $B454)=D$1</f>
        <v>0</v>
      </c>
      <c r="E454" s="33" t="b">
        <f>COUNTIF(Table1[Restaurant Name], $B454)=E$1</f>
        <v>0</v>
      </c>
      <c r="F454" s="33" t="b">
        <f>COUNTIF(Table1[Restaurant Name], $B454)=F$1</f>
        <v>0</v>
      </c>
      <c r="G454" s="33" t="b">
        <f>COUNTIF(Table1[Restaurant Name], $B454)=G$1</f>
        <v>0</v>
      </c>
      <c r="H454" s="33" t="b">
        <f>COUNTIF(Table1[Restaurant Name], $B454)=H$1</f>
        <v>0</v>
      </c>
      <c r="I454" s="33" t="b">
        <f>COUNTIF(Table1[Restaurant Name], $B454)=I$1</f>
        <v>0</v>
      </c>
      <c r="J454" s="33" t="b">
        <f>COUNTIF(Table1[Restaurant Name], $B454)=J$1</f>
        <v>0</v>
      </c>
      <c r="Q454" s="33" t="e">
        <f t="array" ref="Q454">INDEX(Table1[Phone], MATCH(0, COUNTIF($Q$3:Q453,Table1[Phone]), 0))</f>
        <v>#N/A</v>
      </c>
      <c r="R454" s="33" t="b">
        <f>COUNTIF(Table1[Phone], $Q454)=R$1</f>
        <v>0</v>
      </c>
      <c r="S454" s="33" t="b">
        <f>COUNTIF(Table1[Phone], $Q454)=S$1</f>
        <v>0</v>
      </c>
      <c r="T454" s="33" t="b">
        <f>COUNTIF(Table1[Phone], $Q454)=T$1</f>
        <v>0</v>
      </c>
      <c r="U454" s="33" t="b">
        <f>COUNTIF(Table1[Phone], $Q454)=U$1</f>
        <v>0</v>
      </c>
      <c r="V454" s="33" t="b">
        <f>COUNTIF(Table1[Phone], $Q454)=V$1</f>
        <v>0</v>
      </c>
      <c r="W454" s="33" t="b">
        <f>COUNTIF(Table1[Phone], $Q454)=W$1</f>
        <v>0</v>
      </c>
      <c r="X454" s="33" t="b">
        <f>COUNTIF(Table1[Phone], $Q454)=X$1</f>
        <v>0</v>
      </c>
      <c r="Y454" s="33" t="b">
        <f>COUNTIF(Table1[Phone], $Q454)=Y$1</f>
        <v>0</v>
      </c>
    </row>
    <row r="455" spans="2:25" x14ac:dyDescent="0.25">
      <c r="B455" s="33" t="e">
        <f t="array" ref="B455">INDEX(Table1[Restaurant Name], MATCH(0, COUNTIF($B$3:B454,Table1[Restaurant Name]), 0))</f>
        <v>#N/A</v>
      </c>
      <c r="C455" s="33" t="b">
        <f>COUNTIF(Table1[Restaurant Name], $B455)=C$1</f>
        <v>0</v>
      </c>
      <c r="D455" s="33" t="b">
        <f>COUNTIF(Table1[Restaurant Name], $B455)=D$1</f>
        <v>0</v>
      </c>
      <c r="E455" s="33" t="b">
        <f>COUNTIF(Table1[Restaurant Name], $B455)=E$1</f>
        <v>0</v>
      </c>
      <c r="F455" s="33" t="b">
        <f>COUNTIF(Table1[Restaurant Name], $B455)=F$1</f>
        <v>0</v>
      </c>
      <c r="G455" s="33" t="b">
        <f>COUNTIF(Table1[Restaurant Name], $B455)=G$1</f>
        <v>0</v>
      </c>
      <c r="H455" s="33" t="b">
        <f>COUNTIF(Table1[Restaurant Name], $B455)=H$1</f>
        <v>0</v>
      </c>
      <c r="I455" s="33" t="b">
        <f>COUNTIF(Table1[Restaurant Name], $B455)=I$1</f>
        <v>0</v>
      </c>
      <c r="J455" s="33" t="b">
        <f>COUNTIF(Table1[Restaurant Name], $B455)=J$1</f>
        <v>0</v>
      </c>
      <c r="Q455" s="33" t="e">
        <f t="array" ref="Q455">INDEX(Table1[Phone], MATCH(0, COUNTIF($Q$3:Q454,Table1[Phone]), 0))</f>
        <v>#N/A</v>
      </c>
      <c r="R455" s="33" t="b">
        <f>COUNTIF(Table1[Phone], $Q455)=R$1</f>
        <v>0</v>
      </c>
      <c r="S455" s="33" t="b">
        <f>COUNTIF(Table1[Phone], $Q455)=S$1</f>
        <v>0</v>
      </c>
      <c r="T455" s="33" t="b">
        <f>COUNTIF(Table1[Phone], $Q455)=T$1</f>
        <v>0</v>
      </c>
      <c r="U455" s="33" t="b">
        <f>COUNTIF(Table1[Phone], $Q455)=U$1</f>
        <v>0</v>
      </c>
      <c r="V455" s="33" t="b">
        <f>COUNTIF(Table1[Phone], $Q455)=V$1</f>
        <v>0</v>
      </c>
      <c r="W455" s="33" t="b">
        <f>COUNTIF(Table1[Phone], $Q455)=W$1</f>
        <v>0</v>
      </c>
      <c r="X455" s="33" t="b">
        <f>COUNTIF(Table1[Phone], $Q455)=X$1</f>
        <v>0</v>
      </c>
      <c r="Y455" s="33" t="b">
        <f>COUNTIF(Table1[Phone], $Q455)=Y$1</f>
        <v>0</v>
      </c>
    </row>
    <row r="456" spans="2:25" x14ac:dyDescent="0.25">
      <c r="B456" s="33" t="e">
        <f t="array" ref="B456">INDEX(Table1[Restaurant Name], MATCH(0, COUNTIF($B$3:B455,Table1[Restaurant Name]), 0))</f>
        <v>#N/A</v>
      </c>
      <c r="C456" s="33" t="b">
        <f>COUNTIF(Table1[Restaurant Name], $B456)=C$1</f>
        <v>0</v>
      </c>
      <c r="D456" s="33" t="b">
        <f>COUNTIF(Table1[Restaurant Name], $B456)=D$1</f>
        <v>0</v>
      </c>
      <c r="E456" s="33" t="b">
        <f>COUNTIF(Table1[Restaurant Name], $B456)=E$1</f>
        <v>0</v>
      </c>
      <c r="F456" s="33" t="b">
        <f>COUNTIF(Table1[Restaurant Name], $B456)=F$1</f>
        <v>0</v>
      </c>
      <c r="G456" s="33" t="b">
        <f>COUNTIF(Table1[Restaurant Name], $B456)=G$1</f>
        <v>0</v>
      </c>
      <c r="H456" s="33" t="b">
        <f>COUNTIF(Table1[Restaurant Name], $B456)=H$1</f>
        <v>0</v>
      </c>
      <c r="I456" s="33" t="b">
        <f>COUNTIF(Table1[Restaurant Name], $B456)=I$1</f>
        <v>0</v>
      </c>
      <c r="J456" s="33" t="b">
        <f>COUNTIF(Table1[Restaurant Name], $B456)=J$1</f>
        <v>0</v>
      </c>
      <c r="Q456" s="33" t="e">
        <f t="array" ref="Q456">INDEX(Table1[Phone], MATCH(0, COUNTIF($Q$3:Q455,Table1[Phone]), 0))</f>
        <v>#N/A</v>
      </c>
      <c r="R456" s="33" t="b">
        <f>COUNTIF(Table1[Phone], $Q456)=R$1</f>
        <v>0</v>
      </c>
      <c r="S456" s="33" t="b">
        <f>COUNTIF(Table1[Phone], $Q456)=S$1</f>
        <v>0</v>
      </c>
      <c r="T456" s="33" t="b">
        <f>COUNTIF(Table1[Phone], $Q456)=T$1</f>
        <v>0</v>
      </c>
      <c r="U456" s="33" t="b">
        <f>COUNTIF(Table1[Phone], $Q456)=U$1</f>
        <v>0</v>
      </c>
      <c r="V456" s="33" t="b">
        <f>COUNTIF(Table1[Phone], $Q456)=V$1</f>
        <v>0</v>
      </c>
      <c r="W456" s="33" t="b">
        <f>COUNTIF(Table1[Phone], $Q456)=W$1</f>
        <v>0</v>
      </c>
      <c r="X456" s="33" t="b">
        <f>COUNTIF(Table1[Phone], $Q456)=X$1</f>
        <v>0</v>
      </c>
      <c r="Y456" s="33" t="b">
        <f>COUNTIF(Table1[Phone], $Q456)=Y$1</f>
        <v>0</v>
      </c>
    </row>
    <row r="457" spans="2:25" x14ac:dyDescent="0.25">
      <c r="B457" s="33" t="e">
        <f t="array" ref="B457">INDEX(Table1[Restaurant Name], MATCH(0, COUNTIF($B$3:B456,Table1[Restaurant Name]), 0))</f>
        <v>#N/A</v>
      </c>
      <c r="C457" s="33" t="b">
        <f>COUNTIF(Table1[Restaurant Name], $B457)=C$1</f>
        <v>0</v>
      </c>
      <c r="D457" s="33" t="b">
        <f>COUNTIF(Table1[Restaurant Name], $B457)=D$1</f>
        <v>0</v>
      </c>
      <c r="E457" s="33" t="b">
        <f>COUNTIF(Table1[Restaurant Name], $B457)=E$1</f>
        <v>0</v>
      </c>
      <c r="F457" s="33" t="b">
        <f>COUNTIF(Table1[Restaurant Name], $B457)=F$1</f>
        <v>0</v>
      </c>
      <c r="G457" s="33" t="b">
        <f>COUNTIF(Table1[Restaurant Name], $B457)=G$1</f>
        <v>0</v>
      </c>
      <c r="H457" s="33" t="b">
        <f>COUNTIF(Table1[Restaurant Name], $B457)=H$1</f>
        <v>0</v>
      </c>
      <c r="I457" s="33" t="b">
        <f>COUNTIF(Table1[Restaurant Name], $B457)=I$1</f>
        <v>0</v>
      </c>
      <c r="J457" s="33" t="b">
        <f>COUNTIF(Table1[Restaurant Name], $B457)=J$1</f>
        <v>0</v>
      </c>
      <c r="Q457" s="33" t="e">
        <f t="array" ref="Q457">INDEX(Table1[Phone], MATCH(0, COUNTIF($Q$3:Q456,Table1[Phone]), 0))</f>
        <v>#N/A</v>
      </c>
      <c r="R457" s="33" t="b">
        <f>COUNTIF(Table1[Phone], $Q457)=R$1</f>
        <v>0</v>
      </c>
      <c r="S457" s="33" t="b">
        <f>COUNTIF(Table1[Phone], $Q457)=S$1</f>
        <v>0</v>
      </c>
      <c r="T457" s="33" t="b">
        <f>COUNTIF(Table1[Phone], $Q457)=T$1</f>
        <v>0</v>
      </c>
      <c r="U457" s="33" t="b">
        <f>COUNTIF(Table1[Phone], $Q457)=U$1</f>
        <v>0</v>
      </c>
      <c r="V457" s="33" t="b">
        <f>COUNTIF(Table1[Phone], $Q457)=V$1</f>
        <v>0</v>
      </c>
      <c r="W457" s="33" t="b">
        <f>COUNTIF(Table1[Phone], $Q457)=W$1</f>
        <v>0</v>
      </c>
      <c r="X457" s="33" t="b">
        <f>COUNTIF(Table1[Phone], $Q457)=X$1</f>
        <v>0</v>
      </c>
      <c r="Y457" s="33" t="b">
        <f>COUNTIF(Table1[Phone], $Q457)=Y$1</f>
        <v>0</v>
      </c>
    </row>
    <row r="458" spans="2:25" x14ac:dyDescent="0.25">
      <c r="B458" s="33" t="e">
        <f t="array" ref="B458">INDEX(Table1[Restaurant Name], MATCH(0, COUNTIF($B$3:B457,Table1[Restaurant Name]), 0))</f>
        <v>#N/A</v>
      </c>
      <c r="C458" s="33" t="b">
        <f>COUNTIF(Table1[Restaurant Name], $B458)=C$1</f>
        <v>0</v>
      </c>
      <c r="D458" s="33" t="b">
        <f>COUNTIF(Table1[Restaurant Name], $B458)=D$1</f>
        <v>0</v>
      </c>
      <c r="E458" s="33" t="b">
        <f>COUNTIF(Table1[Restaurant Name], $B458)=E$1</f>
        <v>0</v>
      </c>
      <c r="F458" s="33" t="b">
        <f>COUNTIF(Table1[Restaurant Name], $B458)=F$1</f>
        <v>0</v>
      </c>
      <c r="G458" s="33" t="b">
        <f>COUNTIF(Table1[Restaurant Name], $B458)=G$1</f>
        <v>0</v>
      </c>
      <c r="H458" s="33" t="b">
        <f>COUNTIF(Table1[Restaurant Name], $B458)=H$1</f>
        <v>0</v>
      </c>
      <c r="I458" s="33" t="b">
        <f>COUNTIF(Table1[Restaurant Name], $B458)=I$1</f>
        <v>0</v>
      </c>
      <c r="J458" s="33" t="b">
        <f>COUNTIF(Table1[Restaurant Name], $B458)=J$1</f>
        <v>0</v>
      </c>
      <c r="Q458" s="33" t="e">
        <f t="array" ref="Q458">INDEX(Table1[Phone], MATCH(0, COUNTIF($Q$3:Q457,Table1[Phone]), 0))</f>
        <v>#N/A</v>
      </c>
      <c r="R458" s="33" t="b">
        <f>COUNTIF(Table1[Phone], $Q458)=R$1</f>
        <v>0</v>
      </c>
      <c r="S458" s="33" t="b">
        <f>COUNTIF(Table1[Phone], $Q458)=S$1</f>
        <v>0</v>
      </c>
      <c r="T458" s="33" t="b">
        <f>COUNTIF(Table1[Phone], $Q458)=T$1</f>
        <v>0</v>
      </c>
      <c r="U458" s="33" t="b">
        <f>COUNTIF(Table1[Phone], $Q458)=U$1</f>
        <v>0</v>
      </c>
      <c r="V458" s="33" t="b">
        <f>COUNTIF(Table1[Phone], $Q458)=V$1</f>
        <v>0</v>
      </c>
      <c r="W458" s="33" t="b">
        <f>COUNTIF(Table1[Phone], $Q458)=W$1</f>
        <v>0</v>
      </c>
      <c r="X458" s="33" t="b">
        <f>COUNTIF(Table1[Phone], $Q458)=X$1</f>
        <v>0</v>
      </c>
      <c r="Y458" s="33" t="b">
        <f>COUNTIF(Table1[Phone], $Q458)=Y$1</f>
        <v>0</v>
      </c>
    </row>
    <row r="459" spans="2:25" x14ac:dyDescent="0.25">
      <c r="B459" s="33" t="e">
        <f t="array" ref="B459">INDEX(Table1[Restaurant Name], MATCH(0, COUNTIF($B$3:B458,Table1[Restaurant Name]), 0))</f>
        <v>#N/A</v>
      </c>
      <c r="C459" s="33" t="b">
        <f>COUNTIF(Table1[Restaurant Name], $B459)=C$1</f>
        <v>0</v>
      </c>
      <c r="D459" s="33" t="b">
        <f>COUNTIF(Table1[Restaurant Name], $B459)=D$1</f>
        <v>0</v>
      </c>
      <c r="E459" s="33" t="b">
        <f>COUNTIF(Table1[Restaurant Name], $B459)=E$1</f>
        <v>0</v>
      </c>
      <c r="F459" s="33" t="b">
        <f>COUNTIF(Table1[Restaurant Name], $B459)=F$1</f>
        <v>0</v>
      </c>
      <c r="G459" s="33" t="b">
        <f>COUNTIF(Table1[Restaurant Name], $B459)=G$1</f>
        <v>0</v>
      </c>
      <c r="H459" s="33" t="b">
        <f>COUNTIF(Table1[Restaurant Name], $B459)=H$1</f>
        <v>0</v>
      </c>
      <c r="I459" s="33" t="b">
        <f>COUNTIF(Table1[Restaurant Name], $B459)=I$1</f>
        <v>0</v>
      </c>
      <c r="J459" s="33" t="b">
        <f>COUNTIF(Table1[Restaurant Name], $B459)=J$1</f>
        <v>0</v>
      </c>
      <c r="Q459" s="33" t="e">
        <f t="array" ref="Q459">INDEX(Table1[Phone], MATCH(0, COUNTIF($Q$3:Q458,Table1[Phone]), 0))</f>
        <v>#N/A</v>
      </c>
      <c r="R459" s="33" t="b">
        <f>COUNTIF(Table1[Phone], $Q459)=R$1</f>
        <v>0</v>
      </c>
      <c r="S459" s="33" t="b">
        <f>COUNTIF(Table1[Phone], $Q459)=S$1</f>
        <v>0</v>
      </c>
      <c r="T459" s="33" t="b">
        <f>COUNTIF(Table1[Phone], $Q459)=T$1</f>
        <v>0</v>
      </c>
      <c r="U459" s="33" t="b">
        <f>COUNTIF(Table1[Phone], $Q459)=U$1</f>
        <v>0</v>
      </c>
      <c r="V459" s="33" t="b">
        <f>COUNTIF(Table1[Phone], $Q459)=V$1</f>
        <v>0</v>
      </c>
      <c r="W459" s="33" t="b">
        <f>COUNTIF(Table1[Phone], $Q459)=W$1</f>
        <v>0</v>
      </c>
      <c r="X459" s="33" t="b">
        <f>COUNTIF(Table1[Phone], $Q459)=X$1</f>
        <v>0</v>
      </c>
      <c r="Y459" s="33" t="b">
        <f>COUNTIF(Table1[Phone], $Q459)=Y$1</f>
        <v>0</v>
      </c>
    </row>
    <row r="460" spans="2:25" x14ac:dyDescent="0.25">
      <c r="B460" s="33" t="e">
        <f t="array" ref="B460">INDEX(Table1[Restaurant Name], MATCH(0, COUNTIF($B$3:B459,Table1[Restaurant Name]), 0))</f>
        <v>#N/A</v>
      </c>
      <c r="C460" s="33" t="b">
        <f>COUNTIF(Table1[Restaurant Name], $B460)=C$1</f>
        <v>0</v>
      </c>
      <c r="D460" s="33" t="b">
        <f>COUNTIF(Table1[Restaurant Name], $B460)=D$1</f>
        <v>0</v>
      </c>
      <c r="E460" s="33" t="b">
        <f>COUNTIF(Table1[Restaurant Name], $B460)=E$1</f>
        <v>0</v>
      </c>
      <c r="F460" s="33" t="b">
        <f>COUNTIF(Table1[Restaurant Name], $B460)=F$1</f>
        <v>0</v>
      </c>
      <c r="G460" s="33" t="b">
        <f>COUNTIF(Table1[Restaurant Name], $B460)=G$1</f>
        <v>0</v>
      </c>
      <c r="H460" s="33" t="b">
        <f>COUNTIF(Table1[Restaurant Name], $B460)=H$1</f>
        <v>0</v>
      </c>
      <c r="I460" s="33" t="b">
        <f>COUNTIF(Table1[Restaurant Name], $B460)=I$1</f>
        <v>0</v>
      </c>
      <c r="J460" s="33" t="b">
        <f>COUNTIF(Table1[Restaurant Name], $B460)=J$1</f>
        <v>0</v>
      </c>
      <c r="Q460" s="33" t="e">
        <f t="array" ref="Q460">INDEX(Table1[Phone], MATCH(0, COUNTIF($Q$3:Q459,Table1[Phone]), 0))</f>
        <v>#N/A</v>
      </c>
      <c r="R460" s="33" t="b">
        <f>COUNTIF(Table1[Phone], $Q460)=R$1</f>
        <v>0</v>
      </c>
      <c r="S460" s="33" t="b">
        <f>COUNTIF(Table1[Phone], $Q460)=S$1</f>
        <v>0</v>
      </c>
      <c r="T460" s="33" t="b">
        <f>COUNTIF(Table1[Phone], $Q460)=T$1</f>
        <v>0</v>
      </c>
      <c r="U460" s="33" t="b">
        <f>COUNTIF(Table1[Phone], $Q460)=U$1</f>
        <v>0</v>
      </c>
      <c r="V460" s="33" t="b">
        <f>COUNTIF(Table1[Phone], $Q460)=V$1</f>
        <v>0</v>
      </c>
      <c r="W460" s="33" t="b">
        <f>COUNTIF(Table1[Phone], $Q460)=W$1</f>
        <v>0</v>
      </c>
      <c r="X460" s="33" t="b">
        <f>COUNTIF(Table1[Phone], $Q460)=X$1</f>
        <v>0</v>
      </c>
      <c r="Y460" s="33" t="b">
        <f>COUNTIF(Table1[Phone], $Q460)=Y$1</f>
        <v>0</v>
      </c>
    </row>
    <row r="461" spans="2:25" x14ac:dyDescent="0.25">
      <c r="B461" s="33" t="e">
        <f t="array" ref="B461">INDEX(Table1[Restaurant Name], MATCH(0, COUNTIF($B$3:B460,Table1[Restaurant Name]), 0))</f>
        <v>#N/A</v>
      </c>
      <c r="C461" s="33" t="b">
        <f>COUNTIF(Table1[Restaurant Name], $B461)=C$1</f>
        <v>0</v>
      </c>
      <c r="D461" s="33" t="b">
        <f>COUNTIF(Table1[Restaurant Name], $B461)=D$1</f>
        <v>0</v>
      </c>
      <c r="E461" s="33" t="b">
        <f>COUNTIF(Table1[Restaurant Name], $B461)=E$1</f>
        <v>0</v>
      </c>
      <c r="F461" s="33" t="b">
        <f>COUNTIF(Table1[Restaurant Name], $B461)=F$1</f>
        <v>0</v>
      </c>
      <c r="G461" s="33" t="b">
        <f>COUNTIF(Table1[Restaurant Name], $B461)=G$1</f>
        <v>0</v>
      </c>
      <c r="H461" s="33" t="b">
        <f>COUNTIF(Table1[Restaurant Name], $B461)=H$1</f>
        <v>0</v>
      </c>
      <c r="I461" s="33" t="b">
        <f>COUNTIF(Table1[Restaurant Name], $B461)=I$1</f>
        <v>0</v>
      </c>
      <c r="J461" s="33" t="b">
        <f>COUNTIF(Table1[Restaurant Name], $B461)=J$1</f>
        <v>0</v>
      </c>
      <c r="Q461" s="33" t="e">
        <f t="array" ref="Q461">INDEX(Table1[Phone], MATCH(0, COUNTIF($Q$3:Q460,Table1[Phone]), 0))</f>
        <v>#N/A</v>
      </c>
      <c r="R461" s="33" t="b">
        <f>COUNTIF(Table1[Phone], $Q461)=R$1</f>
        <v>0</v>
      </c>
      <c r="S461" s="33" t="b">
        <f>COUNTIF(Table1[Phone], $Q461)=S$1</f>
        <v>0</v>
      </c>
      <c r="T461" s="33" t="b">
        <f>COUNTIF(Table1[Phone], $Q461)=T$1</f>
        <v>0</v>
      </c>
      <c r="U461" s="33" t="b">
        <f>COUNTIF(Table1[Phone], $Q461)=U$1</f>
        <v>0</v>
      </c>
      <c r="V461" s="33" t="b">
        <f>COUNTIF(Table1[Phone], $Q461)=V$1</f>
        <v>0</v>
      </c>
      <c r="W461" s="33" t="b">
        <f>COUNTIF(Table1[Phone], $Q461)=W$1</f>
        <v>0</v>
      </c>
      <c r="X461" s="33" t="b">
        <f>COUNTIF(Table1[Phone], $Q461)=X$1</f>
        <v>0</v>
      </c>
      <c r="Y461" s="33" t="b">
        <f>COUNTIF(Table1[Phone], $Q461)=Y$1</f>
        <v>0</v>
      </c>
    </row>
    <row r="462" spans="2:25" x14ac:dyDescent="0.25">
      <c r="B462" s="33" t="e">
        <f t="array" ref="B462">INDEX(Table1[Restaurant Name], MATCH(0, COUNTIF($B$3:B461,Table1[Restaurant Name]), 0))</f>
        <v>#N/A</v>
      </c>
      <c r="C462" s="33" t="b">
        <f>COUNTIF(Table1[Restaurant Name], $B462)=C$1</f>
        <v>0</v>
      </c>
      <c r="D462" s="33" t="b">
        <f>COUNTIF(Table1[Restaurant Name], $B462)=D$1</f>
        <v>0</v>
      </c>
      <c r="E462" s="33" t="b">
        <f>COUNTIF(Table1[Restaurant Name], $B462)=E$1</f>
        <v>0</v>
      </c>
      <c r="F462" s="33" t="b">
        <f>COUNTIF(Table1[Restaurant Name], $B462)=F$1</f>
        <v>0</v>
      </c>
      <c r="G462" s="33" t="b">
        <f>COUNTIF(Table1[Restaurant Name], $B462)=G$1</f>
        <v>0</v>
      </c>
      <c r="H462" s="33" t="b">
        <f>COUNTIF(Table1[Restaurant Name], $B462)=H$1</f>
        <v>0</v>
      </c>
      <c r="I462" s="33" t="b">
        <f>COUNTIF(Table1[Restaurant Name], $B462)=I$1</f>
        <v>0</v>
      </c>
      <c r="J462" s="33" t="b">
        <f>COUNTIF(Table1[Restaurant Name], $B462)=J$1</f>
        <v>0</v>
      </c>
      <c r="Q462" s="33" t="e">
        <f t="array" ref="Q462">INDEX(Table1[Phone], MATCH(0, COUNTIF($Q$3:Q461,Table1[Phone]), 0))</f>
        <v>#N/A</v>
      </c>
      <c r="R462" s="33" t="b">
        <f>COUNTIF(Table1[Phone], $Q462)=R$1</f>
        <v>0</v>
      </c>
      <c r="S462" s="33" t="b">
        <f>COUNTIF(Table1[Phone], $Q462)=S$1</f>
        <v>0</v>
      </c>
      <c r="T462" s="33" t="b">
        <f>COUNTIF(Table1[Phone], $Q462)=T$1</f>
        <v>0</v>
      </c>
      <c r="U462" s="33" t="b">
        <f>COUNTIF(Table1[Phone], $Q462)=U$1</f>
        <v>0</v>
      </c>
      <c r="V462" s="33" t="b">
        <f>COUNTIF(Table1[Phone], $Q462)=V$1</f>
        <v>0</v>
      </c>
      <c r="W462" s="33" t="b">
        <f>COUNTIF(Table1[Phone], $Q462)=W$1</f>
        <v>0</v>
      </c>
      <c r="X462" s="33" t="b">
        <f>COUNTIF(Table1[Phone], $Q462)=X$1</f>
        <v>0</v>
      </c>
      <c r="Y462" s="33" t="b">
        <f>COUNTIF(Table1[Phone], $Q462)=Y$1</f>
        <v>0</v>
      </c>
    </row>
    <row r="463" spans="2:25" x14ac:dyDescent="0.25">
      <c r="B463" s="33" t="e">
        <f t="array" ref="B463">INDEX(Table1[Restaurant Name], MATCH(0, COUNTIF($B$3:B462,Table1[Restaurant Name]), 0))</f>
        <v>#N/A</v>
      </c>
      <c r="C463" s="33" t="b">
        <f>COUNTIF(Table1[Restaurant Name], $B463)=C$1</f>
        <v>0</v>
      </c>
      <c r="D463" s="33" t="b">
        <f>COUNTIF(Table1[Restaurant Name], $B463)=D$1</f>
        <v>0</v>
      </c>
      <c r="E463" s="33" t="b">
        <f>COUNTIF(Table1[Restaurant Name], $B463)=E$1</f>
        <v>0</v>
      </c>
      <c r="F463" s="33" t="b">
        <f>COUNTIF(Table1[Restaurant Name], $B463)=F$1</f>
        <v>0</v>
      </c>
      <c r="G463" s="33" t="b">
        <f>COUNTIF(Table1[Restaurant Name], $B463)=G$1</f>
        <v>0</v>
      </c>
      <c r="H463" s="33" t="b">
        <f>COUNTIF(Table1[Restaurant Name], $B463)=H$1</f>
        <v>0</v>
      </c>
      <c r="I463" s="33" t="b">
        <f>COUNTIF(Table1[Restaurant Name], $B463)=I$1</f>
        <v>0</v>
      </c>
      <c r="J463" s="33" t="b">
        <f>COUNTIF(Table1[Restaurant Name], $B463)=J$1</f>
        <v>0</v>
      </c>
      <c r="Q463" s="33" t="e">
        <f t="array" ref="Q463">INDEX(Table1[Phone], MATCH(0, COUNTIF($Q$3:Q462,Table1[Phone]), 0))</f>
        <v>#N/A</v>
      </c>
      <c r="R463" s="33" t="b">
        <f>COUNTIF(Table1[Phone], $Q463)=R$1</f>
        <v>0</v>
      </c>
      <c r="S463" s="33" t="b">
        <f>COUNTIF(Table1[Phone], $Q463)=S$1</f>
        <v>0</v>
      </c>
      <c r="T463" s="33" t="b">
        <f>COUNTIF(Table1[Phone], $Q463)=T$1</f>
        <v>0</v>
      </c>
      <c r="U463" s="33" t="b">
        <f>COUNTIF(Table1[Phone], $Q463)=U$1</f>
        <v>0</v>
      </c>
      <c r="V463" s="33" t="b">
        <f>COUNTIF(Table1[Phone], $Q463)=V$1</f>
        <v>0</v>
      </c>
      <c r="W463" s="33" t="b">
        <f>COUNTIF(Table1[Phone], $Q463)=W$1</f>
        <v>0</v>
      </c>
      <c r="X463" s="33" t="b">
        <f>COUNTIF(Table1[Phone], $Q463)=X$1</f>
        <v>0</v>
      </c>
      <c r="Y463" s="33" t="b">
        <f>COUNTIF(Table1[Phone], $Q463)=Y$1</f>
        <v>0</v>
      </c>
    </row>
    <row r="464" spans="2:25" x14ac:dyDescent="0.25">
      <c r="B464" s="33" t="e">
        <f t="array" ref="B464">INDEX(Table1[Restaurant Name], MATCH(0, COUNTIF($B$3:B463,Table1[Restaurant Name]), 0))</f>
        <v>#N/A</v>
      </c>
      <c r="C464" s="33" t="b">
        <f>COUNTIF(Table1[Restaurant Name], $B464)=C$1</f>
        <v>0</v>
      </c>
      <c r="D464" s="33" t="b">
        <f>COUNTIF(Table1[Restaurant Name], $B464)=D$1</f>
        <v>0</v>
      </c>
      <c r="E464" s="33" t="b">
        <f>COUNTIF(Table1[Restaurant Name], $B464)=E$1</f>
        <v>0</v>
      </c>
      <c r="F464" s="33" t="b">
        <f>COUNTIF(Table1[Restaurant Name], $B464)=F$1</f>
        <v>0</v>
      </c>
      <c r="G464" s="33" t="b">
        <f>COUNTIF(Table1[Restaurant Name], $B464)=G$1</f>
        <v>0</v>
      </c>
      <c r="H464" s="33" t="b">
        <f>COUNTIF(Table1[Restaurant Name], $B464)=H$1</f>
        <v>0</v>
      </c>
      <c r="I464" s="33" t="b">
        <f>COUNTIF(Table1[Restaurant Name], $B464)=I$1</f>
        <v>0</v>
      </c>
      <c r="J464" s="33" t="b">
        <f>COUNTIF(Table1[Restaurant Name], $B464)=J$1</f>
        <v>0</v>
      </c>
      <c r="Q464" s="33" t="e">
        <f t="array" ref="Q464">INDEX(Table1[Phone], MATCH(0, COUNTIF($Q$3:Q463,Table1[Phone]), 0))</f>
        <v>#N/A</v>
      </c>
      <c r="R464" s="33" t="b">
        <f>COUNTIF(Table1[Phone], $Q464)=R$1</f>
        <v>0</v>
      </c>
      <c r="S464" s="33" t="b">
        <f>COUNTIF(Table1[Phone], $Q464)=S$1</f>
        <v>0</v>
      </c>
      <c r="T464" s="33" t="b">
        <f>COUNTIF(Table1[Phone], $Q464)=T$1</f>
        <v>0</v>
      </c>
      <c r="U464" s="33" t="b">
        <f>COUNTIF(Table1[Phone], $Q464)=U$1</f>
        <v>0</v>
      </c>
      <c r="V464" s="33" t="b">
        <f>COUNTIF(Table1[Phone], $Q464)=V$1</f>
        <v>0</v>
      </c>
      <c r="W464" s="33" t="b">
        <f>COUNTIF(Table1[Phone], $Q464)=W$1</f>
        <v>0</v>
      </c>
      <c r="X464" s="33" t="b">
        <f>COUNTIF(Table1[Phone], $Q464)=X$1</f>
        <v>0</v>
      </c>
      <c r="Y464" s="33" t="b">
        <f>COUNTIF(Table1[Phone], $Q464)=Y$1</f>
        <v>0</v>
      </c>
    </row>
    <row r="465" spans="2:25" x14ac:dyDescent="0.25">
      <c r="B465" s="33" t="e">
        <f t="array" ref="B465">INDEX(Table1[Restaurant Name], MATCH(0, COUNTIF($B$3:B464,Table1[Restaurant Name]), 0))</f>
        <v>#N/A</v>
      </c>
      <c r="C465" s="33" t="b">
        <f>COUNTIF(Table1[Restaurant Name], $B465)=C$1</f>
        <v>0</v>
      </c>
      <c r="D465" s="33" t="b">
        <f>COUNTIF(Table1[Restaurant Name], $B465)=D$1</f>
        <v>0</v>
      </c>
      <c r="E465" s="33" t="b">
        <f>COUNTIF(Table1[Restaurant Name], $B465)=E$1</f>
        <v>0</v>
      </c>
      <c r="F465" s="33" t="b">
        <f>COUNTIF(Table1[Restaurant Name], $B465)=F$1</f>
        <v>0</v>
      </c>
      <c r="G465" s="33" t="b">
        <f>COUNTIF(Table1[Restaurant Name], $B465)=G$1</f>
        <v>0</v>
      </c>
      <c r="H465" s="33" t="b">
        <f>COUNTIF(Table1[Restaurant Name], $B465)=H$1</f>
        <v>0</v>
      </c>
      <c r="I465" s="33" t="b">
        <f>COUNTIF(Table1[Restaurant Name], $B465)=I$1</f>
        <v>0</v>
      </c>
      <c r="J465" s="33" t="b">
        <f>COUNTIF(Table1[Restaurant Name], $B465)=J$1</f>
        <v>0</v>
      </c>
      <c r="Q465" s="33" t="e">
        <f t="array" ref="Q465">INDEX(Table1[Phone], MATCH(0, COUNTIF($Q$3:Q464,Table1[Phone]), 0))</f>
        <v>#N/A</v>
      </c>
      <c r="R465" s="33" t="b">
        <f>COUNTIF(Table1[Phone], $Q465)=R$1</f>
        <v>0</v>
      </c>
      <c r="S465" s="33" t="b">
        <f>COUNTIF(Table1[Phone], $Q465)=S$1</f>
        <v>0</v>
      </c>
      <c r="T465" s="33" t="b">
        <f>COUNTIF(Table1[Phone], $Q465)=T$1</f>
        <v>0</v>
      </c>
      <c r="U465" s="33" t="b">
        <f>COUNTIF(Table1[Phone], $Q465)=U$1</f>
        <v>0</v>
      </c>
      <c r="V465" s="33" t="b">
        <f>COUNTIF(Table1[Phone], $Q465)=V$1</f>
        <v>0</v>
      </c>
      <c r="W465" s="33" t="b">
        <f>COUNTIF(Table1[Phone], $Q465)=W$1</f>
        <v>0</v>
      </c>
      <c r="X465" s="33" t="b">
        <f>COUNTIF(Table1[Phone], $Q465)=X$1</f>
        <v>0</v>
      </c>
      <c r="Y465" s="33" t="b">
        <f>COUNTIF(Table1[Phone], $Q465)=Y$1</f>
        <v>0</v>
      </c>
    </row>
    <row r="466" spans="2:25" x14ac:dyDescent="0.25">
      <c r="B466" s="33" t="e">
        <f t="array" ref="B466">INDEX(Table1[Restaurant Name], MATCH(0, COUNTIF($B$3:B465,Table1[Restaurant Name]), 0))</f>
        <v>#N/A</v>
      </c>
      <c r="C466" s="33" t="b">
        <f>COUNTIF(Table1[Restaurant Name], $B466)=C$1</f>
        <v>0</v>
      </c>
      <c r="D466" s="33" t="b">
        <f>COUNTIF(Table1[Restaurant Name], $B466)=D$1</f>
        <v>0</v>
      </c>
      <c r="E466" s="33" t="b">
        <f>COUNTIF(Table1[Restaurant Name], $B466)=E$1</f>
        <v>0</v>
      </c>
      <c r="F466" s="33" t="b">
        <f>COUNTIF(Table1[Restaurant Name], $B466)=F$1</f>
        <v>0</v>
      </c>
      <c r="G466" s="33" t="b">
        <f>COUNTIF(Table1[Restaurant Name], $B466)=G$1</f>
        <v>0</v>
      </c>
      <c r="H466" s="33" t="b">
        <f>COUNTIF(Table1[Restaurant Name], $B466)=H$1</f>
        <v>0</v>
      </c>
      <c r="I466" s="33" t="b">
        <f>COUNTIF(Table1[Restaurant Name], $B466)=I$1</f>
        <v>0</v>
      </c>
      <c r="J466" s="33" t="b">
        <f>COUNTIF(Table1[Restaurant Name], $B466)=J$1</f>
        <v>0</v>
      </c>
      <c r="Q466" s="33" t="e">
        <f t="array" ref="Q466">INDEX(Table1[Phone], MATCH(0, COUNTIF($Q$3:Q465,Table1[Phone]), 0))</f>
        <v>#N/A</v>
      </c>
      <c r="R466" s="33" t="b">
        <f>COUNTIF(Table1[Phone], $Q466)=R$1</f>
        <v>0</v>
      </c>
      <c r="S466" s="33" t="b">
        <f>COUNTIF(Table1[Phone], $Q466)=S$1</f>
        <v>0</v>
      </c>
      <c r="T466" s="33" t="b">
        <f>COUNTIF(Table1[Phone], $Q466)=T$1</f>
        <v>0</v>
      </c>
      <c r="U466" s="33" t="b">
        <f>COUNTIF(Table1[Phone], $Q466)=U$1</f>
        <v>0</v>
      </c>
      <c r="V466" s="33" t="b">
        <f>COUNTIF(Table1[Phone], $Q466)=V$1</f>
        <v>0</v>
      </c>
      <c r="W466" s="33" t="b">
        <f>COUNTIF(Table1[Phone], $Q466)=W$1</f>
        <v>0</v>
      </c>
      <c r="X466" s="33" t="b">
        <f>COUNTIF(Table1[Phone], $Q466)=X$1</f>
        <v>0</v>
      </c>
      <c r="Y466" s="33" t="b">
        <f>COUNTIF(Table1[Phone], $Q466)=Y$1</f>
        <v>0</v>
      </c>
    </row>
    <row r="467" spans="2:25" x14ac:dyDescent="0.25">
      <c r="B467" s="33" t="e">
        <f t="array" ref="B467">INDEX(Table1[Restaurant Name], MATCH(0, COUNTIF($B$3:B466,Table1[Restaurant Name]), 0))</f>
        <v>#N/A</v>
      </c>
      <c r="C467" s="33" t="b">
        <f>COUNTIF(Table1[Restaurant Name], $B467)=C$1</f>
        <v>0</v>
      </c>
      <c r="D467" s="33" t="b">
        <f>COUNTIF(Table1[Restaurant Name], $B467)=D$1</f>
        <v>0</v>
      </c>
      <c r="E467" s="33" t="b">
        <f>COUNTIF(Table1[Restaurant Name], $B467)=E$1</f>
        <v>0</v>
      </c>
      <c r="F467" s="33" t="b">
        <f>COUNTIF(Table1[Restaurant Name], $B467)=F$1</f>
        <v>0</v>
      </c>
      <c r="G467" s="33" t="b">
        <f>COUNTIF(Table1[Restaurant Name], $B467)=G$1</f>
        <v>0</v>
      </c>
      <c r="H467" s="33" t="b">
        <f>COUNTIF(Table1[Restaurant Name], $B467)=H$1</f>
        <v>0</v>
      </c>
      <c r="I467" s="33" t="b">
        <f>COUNTIF(Table1[Restaurant Name], $B467)=I$1</f>
        <v>0</v>
      </c>
      <c r="J467" s="33" t="b">
        <f>COUNTIF(Table1[Restaurant Name], $B467)=J$1</f>
        <v>0</v>
      </c>
      <c r="Q467" s="33" t="e">
        <f t="array" ref="Q467">INDEX(Table1[Phone], MATCH(0, COUNTIF($Q$3:Q466,Table1[Phone]), 0))</f>
        <v>#N/A</v>
      </c>
      <c r="R467" s="33" t="b">
        <f>COUNTIF(Table1[Phone], $Q467)=R$1</f>
        <v>0</v>
      </c>
      <c r="S467" s="33" t="b">
        <f>COUNTIF(Table1[Phone], $Q467)=S$1</f>
        <v>0</v>
      </c>
      <c r="T467" s="33" t="b">
        <f>COUNTIF(Table1[Phone], $Q467)=T$1</f>
        <v>0</v>
      </c>
      <c r="U467" s="33" t="b">
        <f>COUNTIF(Table1[Phone], $Q467)=U$1</f>
        <v>0</v>
      </c>
      <c r="V467" s="33" t="b">
        <f>COUNTIF(Table1[Phone], $Q467)=V$1</f>
        <v>0</v>
      </c>
      <c r="W467" s="33" t="b">
        <f>COUNTIF(Table1[Phone], $Q467)=W$1</f>
        <v>0</v>
      </c>
      <c r="X467" s="33" t="b">
        <f>COUNTIF(Table1[Phone], $Q467)=X$1</f>
        <v>0</v>
      </c>
      <c r="Y467" s="33" t="b">
        <f>COUNTIF(Table1[Phone], $Q467)=Y$1</f>
        <v>0</v>
      </c>
    </row>
    <row r="468" spans="2:25" x14ac:dyDescent="0.25">
      <c r="B468" s="33" t="e">
        <f t="array" ref="B468">INDEX(Table1[Restaurant Name], MATCH(0, COUNTIF($B$3:B467,Table1[Restaurant Name]), 0))</f>
        <v>#N/A</v>
      </c>
      <c r="C468" s="33" t="b">
        <f>COUNTIF(Table1[Restaurant Name], $B468)=C$1</f>
        <v>0</v>
      </c>
      <c r="D468" s="33" t="b">
        <f>COUNTIF(Table1[Restaurant Name], $B468)=D$1</f>
        <v>0</v>
      </c>
      <c r="E468" s="33" t="b">
        <f>COUNTIF(Table1[Restaurant Name], $B468)=E$1</f>
        <v>0</v>
      </c>
      <c r="F468" s="33" t="b">
        <f>COUNTIF(Table1[Restaurant Name], $B468)=F$1</f>
        <v>0</v>
      </c>
      <c r="G468" s="33" t="b">
        <f>COUNTIF(Table1[Restaurant Name], $B468)=G$1</f>
        <v>0</v>
      </c>
      <c r="H468" s="33" t="b">
        <f>COUNTIF(Table1[Restaurant Name], $B468)=H$1</f>
        <v>0</v>
      </c>
      <c r="I468" s="33" t="b">
        <f>COUNTIF(Table1[Restaurant Name], $B468)=I$1</f>
        <v>0</v>
      </c>
      <c r="J468" s="33" t="b">
        <f>COUNTIF(Table1[Restaurant Name], $B468)=J$1</f>
        <v>0</v>
      </c>
      <c r="Q468" s="33" t="e">
        <f t="array" ref="Q468">INDEX(Table1[Phone], MATCH(0, COUNTIF($Q$3:Q467,Table1[Phone]), 0))</f>
        <v>#N/A</v>
      </c>
      <c r="R468" s="33" t="b">
        <f>COUNTIF(Table1[Phone], $Q468)=R$1</f>
        <v>0</v>
      </c>
      <c r="S468" s="33" t="b">
        <f>COUNTIF(Table1[Phone], $Q468)=S$1</f>
        <v>0</v>
      </c>
      <c r="T468" s="33" t="b">
        <f>COUNTIF(Table1[Phone], $Q468)=T$1</f>
        <v>0</v>
      </c>
      <c r="U468" s="33" t="b">
        <f>COUNTIF(Table1[Phone], $Q468)=U$1</f>
        <v>0</v>
      </c>
      <c r="V468" s="33" t="b">
        <f>COUNTIF(Table1[Phone], $Q468)=V$1</f>
        <v>0</v>
      </c>
      <c r="W468" s="33" t="b">
        <f>COUNTIF(Table1[Phone], $Q468)=W$1</f>
        <v>0</v>
      </c>
      <c r="X468" s="33" t="b">
        <f>COUNTIF(Table1[Phone], $Q468)=X$1</f>
        <v>0</v>
      </c>
      <c r="Y468" s="33" t="b">
        <f>COUNTIF(Table1[Phone], $Q468)=Y$1</f>
        <v>0</v>
      </c>
    </row>
    <row r="469" spans="2:25" x14ac:dyDescent="0.25">
      <c r="B469" s="33" t="e">
        <f t="array" ref="B469">INDEX(Table1[Restaurant Name], MATCH(0, COUNTIF($B$3:B468,Table1[Restaurant Name]), 0))</f>
        <v>#N/A</v>
      </c>
      <c r="C469" s="33" t="b">
        <f>COUNTIF(Table1[Restaurant Name], $B469)=C$1</f>
        <v>0</v>
      </c>
      <c r="D469" s="33" t="b">
        <f>COUNTIF(Table1[Restaurant Name], $B469)=D$1</f>
        <v>0</v>
      </c>
      <c r="E469" s="33" t="b">
        <f>COUNTIF(Table1[Restaurant Name], $B469)=E$1</f>
        <v>0</v>
      </c>
      <c r="F469" s="33" t="b">
        <f>COUNTIF(Table1[Restaurant Name], $B469)=F$1</f>
        <v>0</v>
      </c>
      <c r="G469" s="33" t="b">
        <f>COUNTIF(Table1[Restaurant Name], $B469)=G$1</f>
        <v>0</v>
      </c>
      <c r="H469" s="33" t="b">
        <f>COUNTIF(Table1[Restaurant Name], $B469)=H$1</f>
        <v>0</v>
      </c>
      <c r="I469" s="33" t="b">
        <f>COUNTIF(Table1[Restaurant Name], $B469)=I$1</f>
        <v>0</v>
      </c>
      <c r="J469" s="33" t="b">
        <f>COUNTIF(Table1[Restaurant Name], $B469)=J$1</f>
        <v>0</v>
      </c>
      <c r="Q469" s="33" t="e">
        <f t="array" ref="Q469">INDEX(Table1[Phone], MATCH(0, COUNTIF($Q$3:Q468,Table1[Phone]), 0))</f>
        <v>#N/A</v>
      </c>
      <c r="R469" s="33" t="b">
        <f>COUNTIF(Table1[Phone], $Q469)=R$1</f>
        <v>0</v>
      </c>
      <c r="S469" s="33" t="b">
        <f>COUNTIF(Table1[Phone], $Q469)=S$1</f>
        <v>0</v>
      </c>
      <c r="T469" s="33" t="b">
        <f>COUNTIF(Table1[Phone], $Q469)=T$1</f>
        <v>0</v>
      </c>
      <c r="U469" s="33" t="b">
        <f>COUNTIF(Table1[Phone], $Q469)=U$1</f>
        <v>0</v>
      </c>
      <c r="V469" s="33" t="b">
        <f>COUNTIF(Table1[Phone], $Q469)=V$1</f>
        <v>0</v>
      </c>
      <c r="W469" s="33" t="b">
        <f>COUNTIF(Table1[Phone], $Q469)=W$1</f>
        <v>0</v>
      </c>
      <c r="X469" s="33" t="b">
        <f>COUNTIF(Table1[Phone], $Q469)=X$1</f>
        <v>0</v>
      </c>
      <c r="Y469" s="33" t="b">
        <f>COUNTIF(Table1[Phone], $Q469)=Y$1</f>
        <v>0</v>
      </c>
    </row>
    <row r="470" spans="2:25" x14ac:dyDescent="0.25">
      <c r="B470" s="33" t="e">
        <f t="array" ref="B470">INDEX(Table1[Restaurant Name], MATCH(0, COUNTIF($B$3:B469,Table1[Restaurant Name]), 0))</f>
        <v>#N/A</v>
      </c>
      <c r="C470" s="33" t="b">
        <f>COUNTIF(Table1[Restaurant Name], $B470)=C$1</f>
        <v>0</v>
      </c>
      <c r="D470" s="33" t="b">
        <f>COUNTIF(Table1[Restaurant Name], $B470)=D$1</f>
        <v>0</v>
      </c>
      <c r="E470" s="33" t="b">
        <f>COUNTIF(Table1[Restaurant Name], $B470)=E$1</f>
        <v>0</v>
      </c>
      <c r="F470" s="33" t="b">
        <f>COUNTIF(Table1[Restaurant Name], $B470)=F$1</f>
        <v>0</v>
      </c>
      <c r="G470" s="33" t="b">
        <f>COUNTIF(Table1[Restaurant Name], $B470)=G$1</f>
        <v>0</v>
      </c>
      <c r="H470" s="33" t="b">
        <f>COUNTIF(Table1[Restaurant Name], $B470)=H$1</f>
        <v>0</v>
      </c>
      <c r="I470" s="33" t="b">
        <f>COUNTIF(Table1[Restaurant Name], $B470)=I$1</f>
        <v>0</v>
      </c>
      <c r="J470" s="33" t="b">
        <f>COUNTIF(Table1[Restaurant Name], $B470)=J$1</f>
        <v>0</v>
      </c>
      <c r="Q470" s="33" t="e">
        <f t="array" ref="Q470">INDEX(Table1[Phone], MATCH(0, COUNTIF($Q$3:Q469,Table1[Phone]), 0))</f>
        <v>#N/A</v>
      </c>
      <c r="R470" s="33" t="b">
        <f>COUNTIF(Table1[Phone], $Q470)=R$1</f>
        <v>0</v>
      </c>
      <c r="S470" s="33" t="b">
        <f>COUNTIF(Table1[Phone], $Q470)=S$1</f>
        <v>0</v>
      </c>
      <c r="T470" s="33" t="b">
        <f>COUNTIF(Table1[Phone], $Q470)=T$1</f>
        <v>0</v>
      </c>
      <c r="U470" s="33" t="b">
        <f>COUNTIF(Table1[Phone], $Q470)=U$1</f>
        <v>0</v>
      </c>
      <c r="V470" s="33" t="b">
        <f>COUNTIF(Table1[Phone], $Q470)=V$1</f>
        <v>0</v>
      </c>
      <c r="W470" s="33" t="b">
        <f>COUNTIF(Table1[Phone], $Q470)=W$1</f>
        <v>0</v>
      </c>
      <c r="X470" s="33" t="b">
        <f>COUNTIF(Table1[Phone], $Q470)=X$1</f>
        <v>0</v>
      </c>
      <c r="Y470" s="33" t="b">
        <f>COUNTIF(Table1[Phone], $Q470)=Y$1</f>
        <v>0</v>
      </c>
    </row>
    <row r="471" spans="2:25" x14ac:dyDescent="0.25">
      <c r="B471" s="33" t="e">
        <f t="array" ref="B471">INDEX(Table1[Restaurant Name], MATCH(0, COUNTIF($B$3:B470,Table1[Restaurant Name]), 0))</f>
        <v>#N/A</v>
      </c>
      <c r="C471" s="33" t="b">
        <f>COUNTIF(Table1[Restaurant Name], $B471)=C$1</f>
        <v>0</v>
      </c>
      <c r="D471" s="33" t="b">
        <f>COUNTIF(Table1[Restaurant Name], $B471)=D$1</f>
        <v>0</v>
      </c>
      <c r="E471" s="33" t="b">
        <f>COUNTIF(Table1[Restaurant Name], $B471)=E$1</f>
        <v>0</v>
      </c>
      <c r="F471" s="33" t="b">
        <f>COUNTIF(Table1[Restaurant Name], $B471)=F$1</f>
        <v>0</v>
      </c>
      <c r="G471" s="33" t="b">
        <f>COUNTIF(Table1[Restaurant Name], $B471)=G$1</f>
        <v>0</v>
      </c>
      <c r="H471" s="33" t="b">
        <f>COUNTIF(Table1[Restaurant Name], $B471)=H$1</f>
        <v>0</v>
      </c>
      <c r="I471" s="33" t="b">
        <f>COUNTIF(Table1[Restaurant Name], $B471)=I$1</f>
        <v>0</v>
      </c>
      <c r="J471" s="33" t="b">
        <f>COUNTIF(Table1[Restaurant Name], $B471)=J$1</f>
        <v>0</v>
      </c>
      <c r="Q471" s="33" t="e">
        <f t="array" ref="Q471">INDEX(Table1[Phone], MATCH(0, COUNTIF($Q$3:Q470,Table1[Phone]), 0))</f>
        <v>#N/A</v>
      </c>
      <c r="R471" s="33" t="b">
        <f>COUNTIF(Table1[Phone], $Q471)=R$1</f>
        <v>0</v>
      </c>
      <c r="S471" s="33" t="b">
        <f>COUNTIF(Table1[Phone], $Q471)=S$1</f>
        <v>0</v>
      </c>
      <c r="T471" s="33" t="b">
        <f>COUNTIF(Table1[Phone], $Q471)=T$1</f>
        <v>0</v>
      </c>
      <c r="U471" s="33" t="b">
        <f>COUNTIF(Table1[Phone], $Q471)=U$1</f>
        <v>0</v>
      </c>
      <c r="V471" s="33" t="b">
        <f>COUNTIF(Table1[Phone], $Q471)=V$1</f>
        <v>0</v>
      </c>
      <c r="W471" s="33" t="b">
        <f>COUNTIF(Table1[Phone], $Q471)=W$1</f>
        <v>0</v>
      </c>
      <c r="X471" s="33" t="b">
        <f>COUNTIF(Table1[Phone], $Q471)=X$1</f>
        <v>0</v>
      </c>
      <c r="Y471" s="33" t="b">
        <f>COUNTIF(Table1[Phone], $Q471)=Y$1</f>
        <v>0</v>
      </c>
    </row>
    <row r="472" spans="2:25" x14ac:dyDescent="0.25">
      <c r="B472" s="33" t="e">
        <f t="array" ref="B472">INDEX(Table1[Restaurant Name], MATCH(0, COUNTIF($B$3:B471,Table1[Restaurant Name]), 0))</f>
        <v>#N/A</v>
      </c>
      <c r="C472" s="33" t="b">
        <f>COUNTIF(Table1[Restaurant Name], $B472)=C$1</f>
        <v>0</v>
      </c>
      <c r="D472" s="33" t="b">
        <f>COUNTIF(Table1[Restaurant Name], $B472)=D$1</f>
        <v>0</v>
      </c>
      <c r="E472" s="33" t="b">
        <f>COUNTIF(Table1[Restaurant Name], $B472)=E$1</f>
        <v>0</v>
      </c>
      <c r="F472" s="33" t="b">
        <f>COUNTIF(Table1[Restaurant Name], $B472)=F$1</f>
        <v>0</v>
      </c>
      <c r="G472" s="33" t="b">
        <f>COUNTIF(Table1[Restaurant Name], $B472)=G$1</f>
        <v>0</v>
      </c>
      <c r="H472" s="33" t="b">
        <f>COUNTIF(Table1[Restaurant Name], $B472)=H$1</f>
        <v>0</v>
      </c>
      <c r="I472" s="33" t="b">
        <f>COUNTIF(Table1[Restaurant Name], $B472)=I$1</f>
        <v>0</v>
      </c>
      <c r="J472" s="33" t="b">
        <f>COUNTIF(Table1[Restaurant Name], $B472)=J$1</f>
        <v>0</v>
      </c>
      <c r="Q472" s="33" t="e">
        <f t="array" ref="Q472">INDEX(Table1[Phone], MATCH(0, COUNTIF($Q$3:Q471,Table1[Phone]), 0))</f>
        <v>#N/A</v>
      </c>
      <c r="R472" s="33" t="b">
        <f>COUNTIF(Table1[Phone], $Q472)=R$1</f>
        <v>0</v>
      </c>
      <c r="S472" s="33" t="b">
        <f>COUNTIF(Table1[Phone], $Q472)=S$1</f>
        <v>0</v>
      </c>
      <c r="T472" s="33" t="b">
        <f>COUNTIF(Table1[Phone], $Q472)=T$1</f>
        <v>0</v>
      </c>
      <c r="U472" s="33" t="b">
        <f>COUNTIF(Table1[Phone], $Q472)=U$1</f>
        <v>0</v>
      </c>
      <c r="V472" s="33" t="b">
        <f>COUNTIF(Table1[Phone], $Q472)=V$1</f>
        <v>0</v>
      </c>
      <c r="W472" s="33" t="b">
        <f>COUNTIF(Table1[Phone], $Q472)=W$1</f>
        <v>0</v>
      </c>
      <c r="X472" s="33" t="b">
        <f>COUNTIF(Table1[Phone], $Q472)=X$1</f>
        <v>0</v>
      </c>
      <c r="Y472" s="33" t="b">
        <f>COUNTIF(Table1[Phone], $Q472)=Y$1</f>
        <v>0</v>
      </c>
    </row>
    <row r="473" spans="2:25" x14ac:dyDescent="0.25">
      <c r="B473" s="33" t="e">
        <f t="array" ref="B473">INDEX(Table1[Restaurant Name], MATCH(0, COUNTIF($B$3:B472,Table1[Restaurant Name]), 0))</f>
        <v>#N/A</v>
      </c>
      <c r="C473" s="33" t="b">
        <f>COUNTIF(Table1[Restaurant Name], $B473)=C$1</f>
        <v>0</v>
      </c>
      <c r="D473" s="33" t="b">
        <f>COUNTIF(Table1[Restaurant Name], $B473)=D$1</f>
        <v>0</v>
      </c>
      <c r="E473" s="33" t="b">
        <f>COUNTIF(Table1[Restaurant Name], $B473)=E$1</f>
        <v>0</v>
      </c>
      <c r="F473" s="33" t="b">
        <f>COUNTIF(Table1[Restaurant Name], $B473)=F$1</f>
        <v>0</v>
      </c>
      <c r="G473" s="33" t="b">
        <f>COUNTIF(Table1[Restaurant Name], $B473)=G$1</f>
        <v>0</v>
      </c>
      <c r="H473" s="33" t="b">
        <f>COUNTIF(Table1[Restaurant Name], $B473)=H$1</f>
        <v>0</v>
      </c>
      <c r="I473" s="33" t="b">
        <f>COUNTIF(Table1[Restaurant Name], $B473)=I$1</f>
        <v>0</v>
      </c>
      <c r="J473" s="33" t="b">
        <f>COUNTIF(Table1[Restaurant Name], $B473)=J$1</f>
        <v>0</v>
      </c>
      <c r="Q473" s="33" t="e">
        <f t="array" ref="Q473">INDEX(Table1[Phone], MATCH(0, COUNTIF($Q$3:Q472,Table1[Phone]), 0))</f>
        <v>#N/A</v>
      </c>
      <c r="R473" s="33" t="b">
        <f>COUNTIF(Table1[Phone], $Q473)=R$1</f>
        <v>0</v>
      </c>
      <c r="S473" s="33" t="b">
        <f>COUNTIF(Table1[Phone], $Q473)=S$1</f>
        <v>0</v>
      </c>
      <c r="T473" s="33" t="b">
        <f>COUNTIF(Table1[Phone], $Q473)=T$1</f>
        <v>0</v>
      </c>
      <c r="U473" s="33" t="b">
        <f>COUNTIF(Table1[Phone], $Q473)=U$1</f>
        <v>0</v>
      </c>
      <c r="V473" s="33" t="b">
        <f>COUNTIF(Table1[Phone], $Q473)=V$1</f>
        <v>0</v>
      </c>
      <c r="W473" s="33" t="b">
        <f>COUNTIF(Table1[Phone], $Q473)=W$1</f>
        <v>0</v>
      </c>
      <c r="X473" s="33" t="b">
        <f>COUNTIF(Table1[Phone], $Q473)=X$1</f>
        <v>0</v>
      </c>
      <c r="Y473" s="33" t="b">
        <f>COUNTIF(Table1[Phone], $Q473)=Y$1</f>
        <v>0</v>
      </c>
    </row>
    <row r="474" spans="2:25" x14ac:dyDescent="0.25">
      <c r="B474" s="33" t="e">
        <f t="array" ref="B474">INDEX(Table1[Restaurant Name], MATCH(0, COUNTIF($B$3:B473,Table1[Restaurant Name]), 0))</f>
        <v>#N/A</v>
      </c>
      <c r="C474" s="33" t="b">
        <f>COUNTIF(Table1[Restaurant Name], $B474)=C$1</f>
        <v>0</v>
      </c>
      <c r="D474" s="33" t="b">
        <f>COUNTIF(Table1[Restaurant Name], $B474)=D$1</f>
        <v>0</v>
      </c>
      <c r="E474" s="33" t="b">
        <f>COUNTIF(Table1[Restaurant Name], $B474)=E$1</f>
        <v>0</v>
      </c>
      <c r="F474" s="33" t="b">
        <f>COUNTIF(Table1[Restaurant Name], $B474)=F$1</f>
        <v>0</v>
      </c>
      <c r="G474" s="33" t="b">
        <f>COUNTIF(Table1[Restaurant Name], $B474)=G$1</f>
        <v>0</v>
      </c>
      <c r="H474" s="33" t="b">
        <f>COUNTIF(Table1[Restaurant Name], $B474)=H$1</f>
        <v>0</v>
      </c>
      <c r="I474" s="33" t="b">
        <f>COUNTIF(Table1[Restaurant Name], $B474)=I$1</f>
        <v>0</v>
      </c>
      <c r="J474" s="33" t="b">
        <f>COUNTIF(Table1[Restaurant Name], $B474)=J$1</f>
        <v>0</v>
      </c>
      <c r="Q474" s="33" t="e">
        <f t="array" ref="Q474">INDEX(Table1[Phone], MATCH(0, COUNTIF($Q$3:Q473,Table1[Phone]), 0))</f>
        <v>#N/A</v>
      </c>
      <c r="R474" s="33" t="b">
        <f>COUNTIF(Table1[Phone], $Q474)=R$1</f>
        <v>0</v>
      </c>
      <c r="S474" s="33" t="b">
        <f>COUNTIF(Table1[Phone], $Q474)=S$1</f>
        <v>0</v>
      </c>
      <c r="T474" s="33" t="b">
        <f>COUNTIF(Table1[Phone], $Q474)=T$1</f>
        <v>0</v>
      </c>
      <c r="U474" s="33" t="b">
        <f>COUNTIF(Table1[Phone], $Q474)=U$1</f>
        <v>0</v>
      </c>
      <c r="V474" s="33" t="b">
        <f>COUNTIF(Table1[Phone], $Q474)=V$1</f>
        <v>0</v>
      </c>
      <c r="W474" s="33" t="b">
        <f>COUNTIF(Table1[Phone], $Q474)=W$1</f>
        <v>0</v>
      </c>
      <c r="X474" s="33" t="b">
        <f>COUNTIF(Table1[Phone], $Q474)=X$1</f>
        <v>0</v>
      </c>
      <c r="Y474" s="33" t="b">
        <f>COUNTIF(Table1[Phone], $Q474)=Y$1</f>
        <v>0</v>
      </c>
    </row>
    <row r="475" spans="2:25" x14ac:dyDescent="0.25">
      <c r="B475" s="33" t="e">
        <f t="array" ref="B475">INDEX(Table1[Restaurant Name], MATCH(0, COUNTIF($B$3:B474,Table1[Restaurant Name]), 0))</f>
        <v>#N/A</v>
      </c>
      <c r="C475" s="33" t="b">
        <f>COUNTIF(Table1[Restaurant Name], $B475)=C$1</f>
        <v>0</v>
      </c>
      <c r="D475" s="33" t="b">
        <f>COUNTIF(Table1[Restaurant Name], $B475)=D$1</f>
        <v>0</v>
      </c>
      <c r="E475" s="33" t="b">
        <f>COUNTIF(Table1[Restaurant Name], $B475)=E$1</f>
        <v>0</v>
      </c>
      <c r="F475" s="33" t="b">
        <f>COUNTIF(Table1[Restaurant Name], $B475)=F$1</f>
        <v>0</v>
      </c>
      <c r="G475" s="33" t="b">
        <f>COUNTIF(Table1[Restaurant Name], $B475)=G$1</f>
        <v>0</v>
      </c>
      <c r="H475" s="33" t="b">
        <f>COUNTIF(Table1[Restaurant Name], $B475)=H$1</f>
        <v>0</v>
      </c>
      <c r="I475" s="33" t="b">
        <f>COUNTIF(Table1[Restaurant Name], $B475)=I$1</f>
        <v>0</v>
      </c>
      <c r="J475" s="33" t="b">
        <f>COUNTIF(Table1[Restaurant Name], $B475)=J$1</f>
        <v>0</v>
      </c>
      <c r="Q475" s="33" t="e">
        <f t="array" ref="Q475">INDEX(Table1[Phone], MATCH(0, COUNTIF($Q$3:Q474,Table1[Phone]), 0))</f>
        <v>#N/A</v>
      </c>
      <c r="R475" s="33" t="b">
        <f>COUNTIF(Table1[Phone], $Q475)=R$1</f>
        <v>0</v>
      </c>
      <c r="S475" s="33" t="b">
        <f>COUNTIF(Table1[Phone], $Q475)=S$1</f>
        <v>0</v>
      </c>
      <c r="T475" s="33" t="b">
        <f>COUNTIF(Table1[Phone], $Q475)=T$1</f>
        <v>0</v>
      </c>
      <c r="U475" s="33" t="b">
        <f>COUNTIF(Table1[Phone], $Q475)=U$1</f>
        <v>0</v>
      </c>
      <c r="V475" s="33" t="b">
        <f>COUNTIF(Table1[Phone], $Q475)=V$1</f>
        <v>0</v>
      </c>
      <c r="W475" s="33" t="b">
        <f>COUNTIF(Table1[Phone], $Q475)=W$1</f>
        <v>0</v>
      </c>
      <c r="X475" s="33" t="b">
        <f>COUNTIF(Table1[Phone], $Q475)=X$1</f>
        <v>0</v>
      </c>
      <c r="Y475" s="33" t="b">
        <f>COUNTIF(Table1[Phone], $Q475)=Y$1</f>
        <v>0</v>
      </c>
    </row>
    <row r="476" spans="2:25" x14ac:dyDescent="0.25">
      <c r="B476" s="33" t="e">
        <f t="array" ref="B476">INDEX(Table1[Restaurant Name], MATCH(0, COUNTIF($B$3:B475,Table1[Restaurant Name]), 0))</f>
        <v>#N/A</v>
      </c>
      <c r="C476" s="33" t="b">
        <f>COUNTIF(Table1[Restaurant Name], $B476)=C$1</f>
        <v>0</v>
      </c>
      <c r="D476" s="33" t="b">
        <f>COUNTIF(Table1[Restaurant Name], $B476)=D$1</f>
        <v>0</v>
      </c>
      <c r="E476" s="33" t="b">
        <f>COUNTIF(Table1[Restaurant Name], $B476)=E$1</f>
        <v>0</v>
      </c>
      <c r="F476" s="33" t="b">
        <f>COUNTIF(Table1[Restaurant Name], $B476)=F$1</f>
        <v>0</v>
      </c>
      <c r="G476" s="33" t="b">
        <f>COUNTIF(Table1[Restaurant Name], $B476)=G$1</f>
        <v>0</v>
      </c>
      <c r="H476" s="33" t="b">
        <f>COUNTIF(Table1[Restaurant Name], $B476)=H$1</f>
        <v>0</v>
      </c>
      <c r="I476" s="33" t="b">
        <f>COUNTIF(Table1[Restaurant Name], $B476)=I$1</f>
        <v>0</v>
      </c>
      <c r="J476" s="33" t="b">
        <f>COUNTIF(Table1[Restaurant Name], $B476)=J$1</f>
        <v>0</v>
      </c>
      <c r="Q476" s="33" t="e">
        <f t="array" ref="Q476">INDEX(Table1[Phone], MATCH(0, COUNTIF($Q$3:Q475,Table1[Phone]), 0))</f>
        <v>#N/A</v>
      </c>
      <c r="R476" s="33" t="b">
        <f>COUNTIF(Table1[Phone], $Q476)=R$1</f>
        <v>0</v>
      </c>
      <c r="S476" s="33" t="b">
        <f>COUNTIF(Table1[Phone], $Q476)=S$1</f>
        <v>0</v>
      </c>
      <c r="T476" s="33" t="b">
        <f>COUNTIF(Table1[Phone], $Q476)=T$1</f>
        <v>0</v>
      </c>
      <c r="U476" s="33" t="b">
        <f>COUNTIF(Table1[Phone], $Q476)=U$1</f>
        <v>0</v>
      </c>
      <c r="V476" s="33" t="b">
        <f>COUNTIF(Table1[Phone], $Q476)=V$1</f>
        <v>0</v>
      </c>
      <c r="W476" s="33" t="b">
        <f>COUNTIF(Table1[Phone], $Q476)=W$1</f>
        <v>0</v>
      </c>
      <c r="X476" s="33" t="b">
        <f>COUNTIF(Table1[Phone], $Q476)=X$1</f>
        <v>0</v>
      </c>
      <c r="Y476" s="33" t="b">
        <f>COUNTIF(Table1[Phone], $Q476)=Y$1</f>
        <v>0</v>
      </c>
    </row>
    <row r="477" spans="2:25" x14ac:dyDescent="0.25">
      <c r="B477" s="33" t="e">
        <f t="array" ref="B477">INDEX(Table1[Restaurant Name], MATCH(0, COUNTIF($B$3:B476,Table1[Restaurant Name]), 0))</f>
        <v>#N/A</v>
      </c>
      <c r="C477" s="33" t="b">
        <f>COUNTIF(Table1[Restaurant Name], $B477)=C$1</f>
        <v>0</v>
      </c>
      <c r="D477" s="33" t="b">
        <f>COUNTIF(Table1[Restaurant Name], $B477)=D$1</f>
        <v>0</v>
      </c>
      <c r="E477" s="33" t="b">
        <f>COUNTIF(Table1[Restaurant Name], $B477)=E$1</f>
        <v>0</v>
      </c>
      <c r="F477" s="33" t="b">
        <f>COUNTIF(Table1[Restaurant Name], $B477)=F$1</f>
        <v>0</v>
      </c>
      <c r="G477" s="33" t="b">
        <f>COUNTIF(Table1[Restaurant Name], $B477)=G$1</f>
        <v>0</v>
      </c>
      <c r="H477" s="33" t="b">
        <f>COUNTIF(Table1[Restaurant Name], $B477)=H$1</f>
        <v>0</v>
      </c>
      <c r="I477" s="33" t="b">
        <f>COUNTIF(Table1[Restaurant Name], $B477)=I$1</f>
        <v>0</v>
      </c>
      <c r="J477" s="33" t="b">
        <f>COUNTIF(Table1[Restaurant Name], $B477)=J$1</f>
        <v>0</v>
      </c>
      <c r="Q477" s="33" t="e">
        <f t="array" ref="Q477">INDEX(Table1[Phone], MATCH(0, COUNTIF($Q$3:Q476,Table1[Phone]), 0))</f>
        <v>#N/A</v>
      </c>
      <c r="R477" s="33" t="b">
        <f>COUNTIF(Table1[Phone], $Q477)=R$1</f>
        <v>0</v>
      </c>
      <c r="S477" s="33" t="b">
        <f>COUNTIF(Table1[Phone], $Q477)=S$1</f>
        <v>0</v>
      </c>
      <c r="T477" s="33" t="b">
        <f>COUNTIF(Table1[Phone], $Q477)=T$1</f>
        <v>0</v>
      </c>
      <c r="U477" s="33" t="b">
        <f>COUNTIF(Table1[Phone], $Q477)=U$1</f>
        <v>0</v>
      </c>
      <c r="V477" s="33" t="b">
        <f>COUNTIF(Table1[Phone], $Q477)=V$1</f>
        <v>0</v>
      </c>
      <c r="W477" s="33" t="b">
        <f>COUNTIF(Table1[Phone], $Q477)=W$1</f>
        <v>0</v>
      </c>
      <c r="X477" s="33" t="b">
        <f>COUNTIF(Table1[Phone], $Q477)=X$1</f>
        <v>0</v>
      </c>
      <c r="Y477" s="33" t="b">
        <f>COUNTIF(Table1[Phone], $Q477)=Y$1</f>
        <v>0</v>
      </c>
    </row>
    <row r="478" spans="2:25" x14ac:dyDescent="0.25">
      <c r="B478" s="33" t="e">
        <f t="array" ref="B478">INDEX(Table1[Restaurant Name], MATCH(0, COUNTIF($B$3:B477,Table1[Restaurant Name]), 0))</f>
        <v>#N/A</v>
      </c>
      <c r="C478" s="33" t="b">
        <f>COUNTIF(Table1[Restaurant Name], $B478)=C$1</f>
        <v>0</v>
      </c>
      <c r="D478" s="33" t="b">
        <f>COUNTIF(Table1[Restaurant Name], $B478)=D$1</f>
        <v>0</v>
      </c>
      <c r="E478" s="33" t="b">
        <f>COUNTIF(Table1[Restaurant Name], $B478)=E$1</f>
        <v>0</v>
      </c>
      <c r="F478" s="33" t="b">
        <f>COUNTIF(Table1[Restaurant Name], $B478)=F$1</f>
        <v>0</v>
      </c>
      <c r="G478" s="33" t="b">
        <f>COUNTIF(Table1[Restaurant Name], $B478)=G$1</f>
        <v>0</v>
      </c>
      <c r="H478" s="33" t="b">
        <f>COUNTIF(Table1[Restaurant Name], $B478)=H$1</f>
        <v>0</v>
      </c>
      <c r="I478" s="33" t="b">
        <f>COUNTIF(Table1[Restaurant Name], $B478)=I$1</f>
        <v>0</v>
      </c>
      <c r="J478" s="33" t="b">
        <f>COUNTIF(Table1[Restaurant Name], $B478)=J$1</f>
        <v>0</v>
      </c>
      <c r="Q478" s="33" t="e">
        <f t="array" ref="Q478">INDEX(Table1[Phone], MATCH(0, COUNTIF($Q$3:Q477,Table1[Phone]), 0))</f>
        <v>#N/A</v>
      </c>
      <c r="R478" s="33" t="b">
        <f>COUNTIF(Table1[Phone], $Q478)=R$1</f>
        <v>0</v>
      </c>
      <c r="S478" s="33" t="b">
        <f>COUNTIF(Table1[Phone], $Q478)=S$1</f>
        <v>0</v>
      </c>
      <c r="T478" s="33" t="b">
        <f>COUNTIF(Table1[Phone], $Q478)=T$1</f>
        <v>0</v>
      </c>
      <c r="U478" s="33" t="b">
        <f>COUNTIF(Table1[Phone], $Q478)=U$1</f>
        <v>0</v>
      </c>
      <c r="V478" s="33" t="b">
        <f>COUNTIF(Table1[Phone], $Q478)=V$1</f>
        <v>0</v>
      </c>
      <c r="W478" s="33" t="b">
        <f>COUNTIF(Table1[Phone], $Q478)=W$1</f>
        <v>0</v>
      </c>
      <c r="X478" s="33" t="b">
        <f>COUNTIF(Table1[Phone], $Q478)=X$1</f>
        <v>0</v>
      </c>
      <c r="Y478" s="33" t="b">
        <f>COUNTIF(Table1[Phone], $Q478)=Y$1</f>
        <v>0</v>
      </c>
    </row>
    <row r="479" spans="2:25" x14ac:dyDescent="0.25">
      <c r="B479" s="33" t="e">
        <f t="array" ref="B479">INDEX(Table1[Restaurant Name], MATCH(0, COUNTIF($B$3:B478,Table1[Restaurant Name]), 0))</f>
        <v>#N/A</v>
      </c>
      <c r="C479" s="33" t="b">
        <f>COUNTIF(Table1[Restaurant Name], $B479)=C$1</f>
        <v>0</v>
      </c>
      <c r="D479" s="33" t="b">
        <f>COUNTIF(Table1[Restaurant Name], $B479)=D$1</f>
        <v>0</v>
      </c>
      <c r="E479" s="33" t="b">
        <f>COUNTIF(Table1[Restaurant Name], $B479)=E$1</f>
        <v>0</v>
      </c>
      <c r="F479" s="33" t="b">
        <f>COUNTIF(Table1[Restaurant Name], $B479)=F$1</f>
        <v>0</v>
      </c>
      <c r="G479" s="33" t="b">
        <f>COUNTIF(Table1[Restaurant Name], $B479)=G$1</f>
        <v>0</v>
      </c>
      <c r="H479" s="33" t="b">
        <f>COUNTIF(Table1[Restaurant Name], $B479)=H$1</f>
        <v>0</v>
      </c>
      <c r="I479" s="33" t="b">
        <f>COUNTIF(Table1[Restaurant Name], $B479)=I$1</f>
        <v>0</v>
      </c>
      <c r="J479" s="33" t="b">
        <f>COUNTIF(Table1[Restaurant Name], $B479)=J$1</f>
        <v>0</v>
      </c>
      <c r="Q479" s="33" t="e">
        <f t="array" ref="Q479">INDEX(Table1[Phone], MATCH(0, COUNTIF($Q$3:Q478,Table1[Phone]), 0))</f>
        <v>#N/A</v>
      </c>
      <c r="R479" s="33" t="b">
        <f>COUNTIF(Table1[Phone], $Q479)=R$1</f>
        <v>0</v>
      </c>
      <c r="S479" s="33" t="b">
        <f>COUNTIF(Table1[Phone], $Q479)=S$1</f>
        <v>0</v>
      </c>
      <c r="T479" s="33" t="b">
        <f>COUNTIF(Table1[Phone], $Q479)=T$1</f>
        <v>0</v>
      </c>
      <c r="U479" s="33" t="b">
        <f>COUNTIF(Table1[Phone], $Q479)=U$1</f>
        <v>0</v>
      </c>
      <c r="V479" s="33" t="b">
        <f>COUNTIF(Table1[Phone], $Q479)=V$1</f>
        <v>0</v>
      </c>
      <c r="W479" s="33" t="b">
        <f>COUNTIF(Table1[Phone], $Q479)=W$1</f>
        <v>0</v>
      </c>
      <c r="X479" s="33" t="b">
        <f>COUNTIF(Table1[Phone], $Q479)=X$1</f>
        <v>0</v>
      </c>
      <c r="Y479" s="33" t="b">
        <f>COUNTIF(Table1[Phone], $Q479)=Y$1</f>
        <v>0</v>
      </c>
    </row>
    <row r="480" spans="2:25" x14ac:dyDescent="0.25">
      <c r="B480" s="33" t="e">
        <f t="array" ref="B480">INDEX(Table1[Restaurant Name], MATCH(0, COUNTIF($B$3:B479,Table1[Restaurant Name]), 0))</f>
        <v>#N/A</v>
      </c>
      <c r="C480" s="33" t="b">
        <f>COUNTIF(Table1[Restaurant Name], $B480)=C$1</f>
        <v>0</v>
      </c>
      <c r="D480" s="33" t="b">
        <f>COUNTIF(Table1[Restaurant Name], $B480)=D$1</f>
        <v>0</v>
      </c>
      <c r="E480" s="33" t="b">
        <f>COUNTIF(Table1[Restaurant Name], $B480)=E$1</f>
        <v>0</v>
      </c>
      <c r="F480" s="33" t="b">
        <f>COUNTIF(Table1[Restaurant Name], $B480)=F$1</f>
        <v>0</v>
      </c>
      <c r="G480" s="33" t="b">
        <f>COUNTIF(Table1[Restaurant Name], $B480)=G$1</f>
        <v>0</v>
      </c>
      <c r="H480" s="33" t="b">
        <f>COUNTIF(Table1[Restaurant Name], $B480)=H$1</f>
        <v>0</v>
      </c>
      <c r="I480" s="33" t="b">
        <f>COUNTIF(Table1[Restaurant Name], $B480)=I$1</f>
        <v>0</v>
      </c>
      <c r="J480" s="33" t="b">
        <f>COUNTIF(Table1[Restaurant Name], $B480)=J$1</f>
        <v>0</v>
      </c>
      <c r="Q480" s="33" t="e">
        <f t="array" ref="Q480">INDEX(Table1[Phone], MATCH(0, COUNTIF($Q$3:Q479,Table1[Phone]), 0))</f>
        <v>#N/A</v>
      </c>
      <c r="R480" s="33" t="b">
        <f>COUNTIF(Table1[Phone], $Q480)=R$1</f>
        <v>0</v>
      </c>
      <c r="S480" s="33" t="b">
        <f>COUNTIF(Table1[Phone], $Q480)=S$1</f>
        <v>0</v>
      </c>
      <c r="T480" s="33" t="b">
        <f>COUNTIF(Table1[Phone], $Q480)=T$1</f>
        <v>0</v>
      </c>
      <c r="U480" s="33" t="b">
        <f>COUNTIF(Table1[Phone], $Q480)=U$1</f>
        <v>0</v>
      </c>
      <c r="V480" s="33" t="b">
        <f>COUNTIF(Table1[Phone], $Q480)=V$1</f>
        <v>0</v>
      </c>
      <c r="W480" s="33" t="b">
        <f>COUNTIF(Table1[Phone], $Q480)=W$1</f>
        <v>0</v>
      </c>
      <c r="X480" s="33" t="b">
        <f>COUNTIF(Table1[Phone], $Q480)=X$1</f>
        <v>0</v>
      </c>
      <c r="Y480" s="33" t="b">
        <f>COUNTIF(Table1[Phone], $Q480)=Y$1</f>
        <v>0</v>
      </c>
    </row>
    <row r="481" spans="2:25" x14ac:dyDescent="0.25">
      <c r="B481" s="33" t="e">
        <f t="array" ref="B481">INDEX(Table1[Restaurant Name], MATCH(0, COUNTIF($B$3:B480,Table1[Restaurant Name]), 0))</f>
        <v>#N/A</v>
      </c>
      <c r="C481" s="33" t="b">
        <f>COUNTIF(Table1[Restaurant Name], $B481)=C$1</f>
        <v>0</v>
      </c>
      <c r="D481" s="33" t="b">
        <f>COUNTIF(Table1[Restaurant Name], $B481)=D$1</f>
        <v>0</v>
      </c>
      <c r="E481" s="33" t="b">
        <f>COUNTIF(Table1[Restaurant Name], $B481)=E$1</f>
        <v>0</v>
      </c>
      <c r="F481" s="33" t="b">
        <f>COUNTIF(Table1[Restaurant Name], $B481)=F$1</f>
        <v>0</v>
      </c>
      <c r="G481" s="33" t="b">
        <f>COUNTIF(Table1[Restaurant Name], $B481)=G$1</f>
        <v>0</v>
      </c>
      <c r="H481" s="33" t="b">
        <f>COUNTIF(Table1[Restaurant Name], $B481)=H$1</f>
        <v>0</v>
      </c>
      <c r="I481" s="33" t="b">
        <f>COUNTIF(Table1[Restaurant Name], $B481)=I$1</f>
        <v>0</v>
      </c>
      <c r="J481" s="33" t="b">
        <f>COUNTIF(Table1[Restaurant Name], $B481)=J$1</f>
        <v>0</v>
      </c>
      <c r="Q481" s="33" t="e">
        <f t="array" ref="Q481">INDEX(Table1[Phone], MATCH(0, COUNTIF($Q$3:Q480,Table1[Phone]), 0))</f>
        <v>#N/A</v>
      </c>
      <c r="R481" s="33" t="b">
        <f>COUNTIF(Table1[Phone], $Q481)=R$1</f>
        <v>0</v>
      </c>
      <c r="S481" s="33" t="b">
        <f>COUNTIF(Table1[Phone], $Q481)=S$1</f>
        <v>0</v>
      </c>
      <c r="T481" s="33" t="b">
        <f>COUNTIF(Table1[Phone], $Q481)=T$1</f>
        <v>0</v>
      </c>
      <c r="U481" s="33" t="b">
        <f>COUNTIF(Table1[Phone], $Q481)=U$1</f>
        <v>0</v>
      </c>
      <c r="V481" s="33" t="b">
        <f>COUNTIF(Table1[Phone], $Q481)=V$1</f>
        <v>0</v>
      </c>
      <c r="W481" s="33" t="b">
        <f>COUNTIF(Table1[Phone], $Q481)=W$1</f>
        <v>0</v>
      </c>
      <c r="X481" s="33" t="b">
        <f>COUNTIF(Table1[Phone], $Q481)=X$1</f>
        <v>0</v>
      </c>
      <c r="Y481" s="33" t="b">
        <f>COUNTIF(Table1[Phone], $Q481)=Y$1</f>
        <v>0</v>
      </c>
    </row>
    <row r="482" spans="2:25" x14ac:dyDescent="0.25">
      <c r="B482" s="33" t="e">
        <f t="array" ref="B482">INDEX(Table1[Restaurant Name], MATCH(0, COUNTIF($B$3:B481,Table1[Restaurant Name]), 0))</f>
        <v>#N/A</v>
      </c>
      <c r="C482" s="33" t="b">
        <f>COUNTIF(Table1[Restaurant Name], $B482)=C$1</f>
        <v>0</v>
      </c>
      <c r="D482" s="33" t="b">
        <f>COUNTIF(Table1[Restaurant Name], $B482)=D$1</f>
        <v>0</v>
      </c>
      <c r="E482" s="33" t="b">
        <f>COUNTIF(Table1[Restaurant Name], $B482)=E$1</f>
        <v>0</v>
      </c>
      <c r="F482" s="33" t="b">
        <f>COUNTIF(Table1[Restaurant Name], $B482)=F$1</f>
        <v>0</v>
      </c>
      <c r="G482" s="33" t="b">
        <f>COUNTIF(Table1[Restaurant Name], $B482)=G$1</f>
        <v>0</v>
      </c>
      <c r="H482" s="33" t="b">
        <f>COUNTIF(Table1[Restaurant Name], $B482)=H$1</f>
        <v>0</v>
      </c>
      <c r="I482" s="33" t="b">
        <f>COUNTIF(Table1[Restaurant Name], $B482)=I$1</f>
        <v>0</v>
      </c>
      <c r="J482" s="33" t="b">
        <f>COUNTIF(Table1[Restaurant Name], $B482)=J$1</f>
        <v>0</v>
      </c>
      <c r="Q482" s="33" t="e">
        <f t="array" ref="Q482">INDEX(Table1[Phone], MATCH(0, COUNTIF($Q$3:Q481,Table1[Phone]), 0))</f>
        <v>#N/A</v>
      </c>
      <c r="R482" s="33" t="b">
        <f>COUNTIF(Table1[Phone], $Q482)=R$1</f>
        <v>0</v>
      </c>
      <c r="S482" s="33" t="b">
        <f>COUNTIF(Table1[Phone], $Q482)=S$1</f>
        <v>0</v>
      </c>
      <c r="T482" s="33" t="b">
        <f>COUNTIF(Table1[Phone], $Q482)=T$1</f>
        <v>0</v>
      </c>
      <c r="U482" s="33" t="b">
        <f>COUNTIF(Table1[Phone], $Q482)=U$1</f>
        <v>0</v>
      </c>
      <c r="V482" s="33" t="b">
        <f>COUNTIF(Table1[Phone], $Q482)=V$1</f>
        <v>0</v>
      </c>
      <c r="W482" s="33" t="b">
        <f>COUNTIF(Table1[Phone], $Q482)=W$1</f>
        <v>0</v>
      </c>
      <c r="X482" s="33" t="b">
        <f>COUNTIF(Table1[Phone], $Q482)=X$1</f>
        <v>0</v>
      </c>
      <c r="Y482" s="33" t="b">
        <f>COUNTIF(Table1[Phone], $Q482)=Y$1</f>
        <v>0</v>
      </c>
    </row>
    <row r="483" spans="2:25" x14ac:dyDescent="0.25">
      <c r="B483" s="33" t="e">
        <f t="array" ref="B483">INDEX(Table1[Restaurant Name], MATCH(0, COUNTIF($B$3:B482,Table1[Restaurant Name]), 0))</f>
        <v>#N/A</v>
      </c>
      <c r="C483" s="33" t="b">
        <f>COUNTIF(Table1[Restaurant Name], $B483)=C$1</f>
        <v>0</v>
      </c>
      <c r="D483" s="33" t="b">
        <f>COUNTIF(Table1[Restaurant Name], $B483)=D$1</f>
        <v>0</v>
      </c>
      <c r="E483" s="33" t="b">
        <f>COUNTIF(Table1[Restaurant Name], $B483)=E$1</f>
        <v>0</v>
      </c>
      <c r="F483" s="33" t="b">
        <f>COUNTIF(Table1[Restaurant Name], $B483)=F$1</f>
        <v>0</v>
      </c>
      <c r="G483" s="33" t="b">
        <f>COUNTIF(Table1[Restaurant Name], $B483)=G$1</f>
        <v>0</v>
      </c>
      <c r="H483" s="33" t="b">
        <f>COUNTIF(Table1[Restaurant Name], $B483)=H$1</f>
        <v>0</v>
      </c>
      <c r="I483" s="33" t="b">
        <f>COUNTIF(Table1[Restaurant Name], $B483)=I$1</f>
        <v>0</v>
      </c>
      <c r="J483" s="33" t="b">
        <f>COUNTIF(Table1[Restaurant Name], $B483)=J$1</f>
        <v>0</v>
      </c>
      <c r="Q483" s="33" t="e">
        <f t="array" ref="Q483">INDEX(Table1[Phone], MATCH(0, COUNTIF($Q$3:Q482,Table1[Phone]), 0))</f>
        <v>#N/A</v>
      </c>
      <c r="R483" s="33" t="b">
        <f>COUNTIF(Table1[Phone], $Q483)=R$1</f>
        <v>0</v>
      </c>
      <c r="S483" s="33" t="b">
        <f>COUNTIF(Table1[Phone], $Q483)=S$1</f>
        <v>0</v>
      </c>
      <c r="T483" s="33" t="b">
        <f>COUNTIF(Table1[Phone], $Q483)=T$1</f>
        <v>0</v>
      </c>
      <c r="U483" s="33" t="b">
        <f>COUNTIF(Table1[Phone], $Q483)=U$1</f>
        <v>0</v>
      </c>
      <c r="V483" s="33" t="b">
        <f>COUNTIF(Table1[Phone], $Q483)=V$1</f>
        <v>0</v>
      </c>
      <c r="W483" s="33" t="b">
        <f>COUNTIF(Table1[Phone], $Q483)=W$1</f>
        <v>0</v>
      </c>
      <c r="X483" s="33" t="b">
        <f>COUNTIF(Table1[Phone], $Q483)=X$1</f>
        <v>0</v>
      </c>
      <c r="Y483" s="33" t="b">
        <f>COUNTIF(Table1[Phone], $Q483)=Y$1</f>
        <v>0</v>
      </c>
    </row>
    <row r="484" spans="2:25" x14ac:dyDescent="0.25">
      <c r="B484" s="33" t="e">
        <f t="array" ref="B484">INDEX(Table1[Restaurant Name], MATCH(0, COUNTIF($B$3:B483,Table1[Restaurant Name]), 0))</f>
        <v>#N/A</v>
      </c>
      <c r="C484" s="33" t="b">
        <f>COUNTIF(Table1[Restaurant Name], $B484)=C$1</f>
        <v>0</v>
      </c>
      <c r="D484" s="33" t="b">
        <f>COUNTIF(Table1[Restaurant Name], $B484)=D$1</f>
        <v>0</v>
      </c>
      <c r="E484" s="33" t="b">
        <f>COUNTIF(Table1[Restaurant Name], $B484)=E$1</f>
        <v>0</v>
      </c>
      <c r="F484" s="33" t="b">
        <f>COUNTIF(Table1[Restaurant Name], $B484)=F$1</f>
        <v>0</v>
      </c>
      <c r="G484" s="33" t="b">
        <f>COUNTIF(Table1[Restaurant Name], $B484)=G$1</f>
        <v>0</v>
      </c>
      <c r="H484" s="33" t="b">
        <f>COUNTIF(Table1[Restaurant Name], $B484)=H$1</f>
        <v>0</v>
      </c>
      <c r="I484" s="33" t="b">
        <f>COUNTIF(Table1[Restaurant Name], $B484)=I$1</f>
        <v>0</v>
      </c>
      <c r="J484" s="33" t="b">
        <f>COUNTIF(Table1[Restaurant Name], $B484)=J$1</f>
        <v>0</v>
      </c>
      <c r="Q484" s="33" t="e">
        <f t="array" ref="Q484">INDEX(Table1[Phone], MATCH(0, COUNTIF($Q$3:Q483,Table1[Phone]), 0))</f>
        <v>#N/A</v>
      </c>
      <c r="R484" s="33" t="b">
        <f>COUNTIF(Table1[Phone], $Q484)=R$1</f>
        <v>0</v>
      </c>
      <c r="S484" s="33" t="b">
        <f>COUNTIF(Table1[Phone], $Q484)=S$1</f>
        <v>0</v>
      </c>
      <c r="T484" s="33" t="b">
        <f>COUNTIF(Table1[Phone], $Q484)=T$1</f>
        <v>0</v>
      </c>
      <c r="U484" s="33" t="b">
        <f>COUNTIF(Table1[Phone], $Q484)=U$1</f>
        <v>0</v>
      </c>
      <c r="V484" s="33" t="b">
        <f>COUNTIF(Table1[Phone], $Q484)=V$1</f>
        <v>0</v>
      </c>
      <c r="W484" s="33" t="b">
        <f>COUNTIF(Table1[Phone], $Q484)=W$1</f>
        <v>0</v>
      </c>
      <c r="X484" s="33" t="b">
        <f>COUNTIF(Table1[Phone], $Q484)=X$1</f>
        <v>0</v>
      </c>
      <c r="Y484" s="33" t="b">
        <f>COUNTIF(Table1[Phone], $Q484)=Y$1</f>
        <v>0</v>
      </c>
    </row>
    <row r="485" spans="2:25" x14ac:dyDescent="0.25">
      <c r="B485" s="33" t="e">
        <f t="array" ref="B485">INDEX(Table1[Restaurant Name], MATCH(0, COUNTIF($B$3:B484,Table1[Restaurant Name]), 0))</f>
        <v>#N/A</v>
      </c>
      <c r="C485" s="33" t="b">
        <f>COUNTIF(Table1[Restaurant Name], $B485)=C$1</f>
        <v>0</v>
      </c>
      <c r="D485" s="33" t="b">
        <f>COUNTIF(Table1[Restaurant Name], $B485)=D$1</f>
        <v>0</v>
      </c>
      <c r="E485" s="33" t="b">
        <f>COUNTIF(Table1[Restaurant Name], $B485)=E$1</f>
        <v>0</v>
      </c>
      <c r="F485" s="33" t="b">
        <f>COUNTIF(Table1[Restaurant Name], $B485)=F$1</f>
        <v>0</v>
      </c>
      <c r="G485" s="33" t="b">
        <f>COUNTIF(Table1[Restaurant Name], $B485)=G$1</f>
        <v>0</v>
      </c>
      <c r="H485" s="33" t="b">
        <f>COUNTIF(Table1[Restaurant Name], $B485)=H$1</f>
        <v>0</v>
      </c>
      <c r="I485" s="33" t="b">
        <f>COUNTIF(Table1[Restaurant Name], $B485)=I$1</f>
        <v>0</v>
      </c>
      <c r="J485" s="33" t="b">
        <f>COUNTIF(Table1[Restaurant Name], $B485)=J$1</f>
        <v>0</v>
      </c>
      <c r="Q485" s="33" t="e">
        <f t="array" ref="Q485">INDEX(Table1[Phone], MATCH(0, COUNTIF($Q$3:Q484,Table1[Phone]), 0))</f>
        <v>#N/A</v>
      </c>
      <c r="R485" s="33" t="b">
        <f>COUNTIF(Table1[Phone], $Q485)=R$1</f>
        <v>0</v>
      </c>
      <c r="S485" s="33" t="b">
        <f>COUNTIF(Table1[Phone], $Q485)=S$1</f>
        <v>0</v>
      </c>
      <c r="T485" s="33" t="b">
        <f>COUNTIF(Table1[Phone], $Q485)=T$1</f>
        <v>0</v>
      </c>
      <c r="U485" s="33" t="b">
        <f>COUNTIF(Table1[Phone], $Q485)=U$1</f>
        <v>0</v>
      </c>
      <c r="V485" s="33" t="b">
        <f>COUNTIF(Table1[Phone], $Q485)=V$1</f>
        <v>0</v>
      </c>
      <c r="W485" s="33" t="b">
        <f>COUNTIF(Table1[Phone], $Q485)=W$1</f>
        <v>0</v>
      </c>
      <c r="X485" s="33" t="b">
        <f>COUNTIF(Table1[Phone], $Q485)=X$1</f>
        <v>0</v>
      </c>
      <c r="Y485" s="33" t="b">
        <f>COUNTIF(Table1[Phone], $Q485)=Y$1</f>
        <v>0</v>
      </c>
    </row>
    <row r="486" spans="2:25" x14ac:dyDescent="0.25">
      <c r="B486" s="33" t="e">
        <f t="array" ref="B486">INDEX(Table1[Restaurant Name], MATCH(0, COUNTIF($B$3:B485,Table1[Restaurant Name]), 0))</f>
        <v>#N/A</v>
      </c>
      <c r="C486" s="33" t="b">
        <f>COUNTIF(Table1[Restaurant Name], $B486)=C$1</f>
        <v>0</v>
      </c>
      <c r="D486" s="33" t="b">
        <f>COUNTIF(Table1[Restaurant Name], $B486)=D$1</f>
        <v>0</v>
      </c>
      <c r="E486" s="33" t="b">
        <f>COUNTIF(Table1[Restaurant Name], $B486)=E$1</f>
        <v>0</v>
      </c>
      <c r="F486" s="33" t="b">
        <f>COUNTIF(Table1[Restaurant Name], $B486)=F$1</f>
        <v>0</v>
      </c>
      <c r="G486" s="33" t="b">
        <f>COUNTIF(Table1[Restaurant Name], $B486)=G$1</f>
        <v>0</v>
      </c>
      <c r="H486" s="33" t="b">
        <f>COUNTIF(Table1[Restaurant Name], $B486)=H$1</f>
        <v>0</v>
      </c>
      <c r="I486" s="33" t="b">
        <f>COUNTIF(Table1[Restaurant Name], $B486)=I$1</f>
        <v>0</v>
      </c>
      <c r="J486" s="33" t="b">
        <f>COUNTIF(Table1[Restaurant Name], $B486)=J$1</f>
        <v>0</v>
      </c>
      <c r="Q486" s="33" t="e">
        <f t="array" ref="Q486">INDEX(Table1[Phone], MATCH(0, COUNTIF($Q$3:Q485,Table1[Phone]), 0))</f>
        <v>#N/A</v>
      </c>
      <c r="R486" s="33" t="b">
        <f>COUNTIF(Table1[Phone], $Q486)=R$1</f>
        <v>0</v>
      </c>
      <c r="S486" s="33" t="b">
        <f>COUNTIF(Table1[Phone], $Q486)=S$1</f>
        <v>0</v>
      </c>
      <c r="T486" s="33" t="b">
        <f>COUNTIF(Table1[Phone], $Q486)=T$1</f>
        <v>0</v>
      </c>
      <c r="U486" s="33" t="b">
        <f>COUNTIF(Table1[Phone], $Q486)=U$1</f>
        <v>0</v>
      </c>
      <c r="V486" s="33" t="b">
        <f>COUNTIF(Table1[Phone], $Q486)=V$1</f>
        <v>0</v>
      </c>
      <c r="W486" s="33" t="b">
        <f>COUNTIF(Table1[Phone], $Q486)=W$1</f>
        <v>0</v>
      </c>
      <c r="X486" s="33" t="b">
        <f>COUNTIF(Table1[Phone], $Q486)=X$1</f>
        <v>0</v>
      </c>
      <c r="Y486" s="33" t="b">
        <f>COUNTIF(Table1[Phone], $Q486)=Y$1</f>
        <v>0</v>
      </c>
    </row>
    <row r="487" spans="2:25" x14ac:dyDescent="0.25">
      <c r="B487" s="33" t="e">
        <f t="array" ref="B487">INDEX(Table1[Restaurant Name], MATCH(0, COUNTIF($B$3:B486,Table1[Restaurant Name]), 0))</f>
        <v>#N/A</v>
      </c>
      <c r="C487" s="33" t="b">
        <f>COUNTIF(Table1[Restaurant Name], $B487)=C$1</f>
        <v>0</v>
      </c>
      <c r="D487" s="33" t="b">
        <f>COUNTIF(Table1[Restaurant Name], $B487)=D$1</f>
        <v>0</v>
      </c>
      <c r="E487" s="33" t="b">
        <f>COUNTIF(Table1[Restaurant Name], $B487)=E$1</f>
        <v>0</v>
      </c>
      <c r="F487" s="33" t="b">
        <f>COUNTIF(Table1[Restaurant Name], $B487)=F$1</f>
        <v>0</v>
      </c>
      <c r="G487" s="33" t="b">
        <f>COUNTIF(Table1[Restaurant Name], $B487)=G$1</f>
        <v>0</v>
      </c>
      <c r="H487" s="33" t="b">
        <f>COUNTIF(Table1[Restaurant Name], $B487)=H$1</f>
        <v>0</v>
      </c>
      <c r="I487" s="33" t="b">
        <f>COUNTIF(Table1[Restaurant Name], $B487)=I$1</f>
        <v>0</v>
      </c>
      <c r="J487" s="33" t="b">
        <f>COUNTIF(Table1[Restaurant Name], $B487)=J$1</f>
        <v>0</v>
      </c>
      <c r="Q487" s="33" t="e">
        <f t="array" ref="Q487">INDEX(Table1[Phone], MATCH(0, COUNTIF($Q$3:Q486,Table1[Phone]), 0))</f>
        <v>#N/A</v>
      </c>
      <c r="R487" s="33" t="b">
        <f>COUNTIF(Table1[Phone], $Q487)=R$1</f>
        <v>0</v>
      </c>
      <c r="S487" s="33" t="b">
        <f>COUNTIF(Table1[Phone], $Q487)=S$1</f>
        <v>0</v>
      </c>
      <c r="T487" s="33" t="b">
        <f>COUNTIF(Table1[Phone], $Q487)=T$1</f>
        <v>0</v>
      </c>
      <c r="U487" s="33" t="b">
        <f>COUNTIF(Table1[Phone], $Q487)=U$1</f>
        <v>0</v>
      </c>
      <c r="V487" s="33" t="b">
        <f>COUNTIF(Table1[Phone], $Q487)=V$1</f>
        <v>0</v>
      </c>
      <c r="W487" s="33" t="b">
        <f>COUNTIF(Table1[Phone], $Q487)=W$1</f>
        <v>0</v>
      </c>
      <c r="X487" s="33" t="b">
        <f>COUNTIF(Table1[Phone], $Q487)=X$1</f>
        <v>0</v>
      </c>
      <c r="Y487" s="33" t="b">
        <f>COUNTIF(Table1[Phone], $Q487)=Y$1</f>
        <v>0</v>
      </c>
    </row>
    <row r="488" spans="2:25" x14ac:dyDescent="0.25">
      <c r="B488" s="33" t="e">
        <f t="array" ref="B488">INDEX(Table1[Restaurant Name], MATCH(0, COUNTIF($B$3:B487,Table1[Restaurant Name]), 0))</f>
        <v>#N/A</v>
      </c>
      <c r="C488" s="33" t="b">
        <f>COUNTIF(Table1[Restaurant Name], $B488)=C$1</f>
        <v>0</v>
      </c>
      <c r="D488" s="33" t="b">
        <f>COUNTIF(Table1[Restaurant Name], $B488)=D$1</f>
        <v>0</v>
      </c>
      <c r="E488" s="33" t="b">
        <f>COUNTIF(Table1[Restaurant Name], $B488)=E$1</f>
        <v>0</v>
      </c>
      <c r="F488" s="33" t="b">
        <f>COUNTIF(Table1[Restaurant Name], $B488)=F$1</f>
        <v>0</v>
      </c>
      <c r="G488" s="33" t="b">
        <f>COUNTIF(Table1[Restaurant Name], $B488)=G$1</f>
        <v>0</v>
      </c>
      <c r="H488" s="33" t="b">
        <f>COUNTIF(Table1[Restaurant Name], $B488)=H$1</f>
        <v>0</v>
      </c>
      <c r="I488" s="33" t="b">
        <f>COUNTIF(Table1[Restaurant Name], $B488)=I$1</f>
        <v>0</v>
      </c>
      <c r="J488" s="33" t="b">
        <f>COUNTIF(Table1[Restaurant Name], $B488)=J$1</f>
        <v>0</v>
      </c>
      <c r="Q488" s="33" t="e">
        <f t="array" ref="Q488">INDEX(Table1[Phone], MATCH(0, COUNTIF($Q$3:Q487,Table1[Phone]), 0))</f>
        <v>#N/A</v>
      </c>
      <c r="R488" s="33" t="b">
        <f>COUNTIF(Table1[Phone], $Q488)=R$1</f>
        <v>0</v>
      </c>
      <c r="S488" s="33" t="b">
        <f>COUNTIF(Table1[Phone], $Q488)=S$1</f>
        <v>0</v>
      </c>
      <c r="T488" s="33" t="b">
        <f>COUNTIF(Table1[Phone], $Q488)=T$1</f>
        <v>0</v>
      </c>
      <c r="U488" s="33" t="b">
        <f>COUNTIF(Table1[Phone], $Q488)=U$1</f>
        <v>0</v>
      </c>
      <c r="V488" s="33" t="b">
        <f>COUNTIF(Table1[Phone], $Q488)=V$1</f>
        <v>0</v>
      </c>
      <c r="W488" s="33" t="b">
        <f>COUNTIF(Table1[Phone], $Q488)=W$1</f>
        <v>0</v>
      </c>
      <c r="X488" s="33" t="b">
        <f>COUNTIF(Table1[Phone], $Q488)=X$1</f>
        <v>0</v>
      </c>
      <c r="Y488" s="33" t="b">
        <f>COUNTIF(Table1[Phone], $Q488)=Y$1</f>
        <v>0</v>
      </c>
    </row>
    <row r="489" spans="2:25" x14ac:dyDescent="0.25">
      <c r="B489" s="33" t="e">
        <f t="array" ref="B489">INDEX(Table1[Restaurant Name], MATCH(0, COUNTIF($B$3:B488,Table1[Restaurant Name]), 0))</f>
        <v>#N/A</v>
      </c>
      <c r="C489" s="33" t="b">
        <f>COUNTIF(Table1[Restaurant Name], $B489)=C$1</f>
        <v>0</v>
      </c>
      <c r="D489" s="33" t="b">
        <f>COUNTIF(Table1[Restaurant Name], $B489)=D$1</f>
        <v>0</v>
      </c>
      <c r="E489" s="33" t="b">
        <f>COUNTIF(Table1[Restaurant Name], $B489)=E$1</f>
        <v>0</v>
      </c>
      <c r="F489" s="33" t="b">
        <f>COUNTIF(Table1[Restaurant Name], $B489)=F$1</f>
        <v>0</v>
      </c>
      <c r="G489" s="33" t="b">
        <f>COUNTIF(Table1[Restaurant Name], $B489)=G$1</f>
        <v>0</v>
      </c>
      <c r="H489" s="33" t="b">
        <f>COUNTIF(Table1[Restaurant Name], $B489)=H$1</f>
        <v>0</v>
      </c>
      <c r="I489" s="33" t="b">
        <f>COUNTIF(Table1[Restaurant Name], $B489)=I$1</f>
        <v>0</v>
      </c>
      <c r="J489" s="33" t="b">
        <f>COUNTIF(Table1[Restaurant Name], $B489)=J$1</f>
        <v>0</v>
      </c>
      <c r="Q489" s="33" t="e">
        <f t="array" ref="Q489">INDEX(Table1[Phone], MATCH(0, COUNTIF($Q$3:Q488,Table1[Phone]), 0))</f>
        <v>#N/A</v>
      </c>
      <c r="R489" s="33" t="b">
        <f>COUNTIF(Table1[Phone], $Q489)=R$1</f>
        <v>0</v>
      </c>
      <c r="S489" s="33" t="b">
        <f>COUNTIF(Table1[Phone], $Q489)=S$1</f>
        <v>0</v>
      </c>
      <c r="T489" s="33" t="b">
        <f>COUNTIF(Table1[Phone], $Q489)=T$1</f>
        <v>0</v>
      </c>
      <c r="U489" s="33" t="b">
        <f>COUNTIF(Table1[Phone], $Q489)=U$1</f>
        <v>0</v>
      </c>
      <c r="V489" s="33" t="b">
        <f>COUNTIF(Table1[Phone], $Q489)=V$1</f>
        <v>0</v>
      </c>
      <c r="W489" s="33" t="b">
        <f>COUNTIF(Table1[Phone], $Q489)=W$1</f>
        <v>0</v>
      </c>
      <c r="X489" s="33" t="b">
        <f>COUNTIF(Table1[Phone], $Q489)=X$1</f>
        <v>0</v>
      </c>
      <c r="Y489" s="33" t="b">
        <f>COUNTIF(Table1[Phone], $Q489)=Y$1</f>
        <v>0</v>
      </c>
    </row>
    <row r="490" spans="2:25" x14ac:dyDescent="0.25">
      <c r="B490" s="33" t="e">
        <f t="array" ref="B490">INDEX(Table1[Restaurant Name], MATCH(0, COUNTIF($B$3:B489,Table1[Restaurant Name]), 0))</f>
        <v>#N/A</v>
      </c>
      <c r="C490" s="33" t="b">
        <f>COUNTIF(Table1[Restaurant Name], $B490)=C$1</f>
        <v>0</v>
      </c>
      <c r="D490" s="33" t="b">
        <f>COUNTIF(Table1[Restaurant Name], $B490)=D$1</f>
        <v>0</v>
      </c>
      <c r="E490" s="33" t="b">
        <f>COUNTIF(Table1[Restaurant Name], $B490)=E$1</f>
        <v>0</v>
      </c>
      <c r="F490" s="33" t="b">
        <f>COUNTIF(Table1[Restaurant Name], $B490)=F$1</f>
        <v>0</v>
      </c>
      <c r="G490" s="33" t="b">
        <f>COUNTIF(Table1[Restaurant Name], $B490)=G$1</f>
        <v>0</v>
      </c>
      <c r="H490" s="33" t="b">
        <f>COUNTIF(Table1[Restaurant Name], $B490)=H$1</f>
        <v>0</v>
      </c>
      <c r="I490" s="33" t="b">
        <f>COUNTIF(Table1[Restaurant Name], $B490)=I$1</f>
        <v>0</v>
      </c>
      <c r="J490" s="33" t="b">
        <f>COUNTIF(Table1[Restaurant Name], $B490)=J$1</f>
        <v>0</v>
      </c>
      <c r="Q490" s="33" t="e">
        <f t="array" ref="Q490">INDEX(Table1[Phone], MATCH(0, COUNTIF($Q$3:Q489,Table1[Phone]), 0))</f>
        <v>#N/A</v>
      </c>
      <c r="R490" s="33" t="b">
        <f>COUNTIF(Table1[Phone], $Q490)=R$1</f>
        <v>0</v>
      </c>
      <c r="S490" s="33" t="b">
        <f>COUNTIF(Table1[Phone], $Q490)=S$1</f>
        <v>0</v>
      </c>
      <c r="T490" s="33" t="b">
        <f>COUNTIF(Table1[Phone], $Q490)=T$1</f>
        <v>0</v>
      </c>
      <c r="U490" s="33" t="b">
        <f>COUNTIF(Table1[Phone], $Q490)=U$1</f>
        <v>0</v>
      </c>
      <c r="V490" s="33" t="b">
        <f>COUNTIF(Table1[Phone], $Q490)=V$1</f>
        <v>0</v>
      </c>
      <c r="W490" s="33" t="b">
        <f>COUNTIF(Table1[Phone], $Q490)=W$1</f>
        <v>0</v>
      </c>
      <c r="X490" s="33" t="b">
        <f>COUNTIF(Table1[Phone], $Q490)=X$1</f>
        <v>0</v>
      </c>
      <c r="Y490" s="33" t="b">
        <f>COUNTIF(Table1[Phone], $Q490)=Y$1</f>
        <v>0</v>
      </c>
    </row>
    <row r="491" spans="2:25" x14ac:dyDescent="0.25">
      <c r="B491" s="33" t="e">
        <f t="array" ref="B491">INDEX(Table1[Restaurant Name], MATCH(0, COUNTIF($B$3:B490,Table1[Restaurant Name]), 0))</f>
        <v>#N/A</v>
      </c>
      <c r="C491" s="33" t="b">
        <f>COUNTIF(Table1[Restaurant Name], $B491)=C$1</f>
        <v>0</v>
      </c>
      <c r="D491" s="33" t="b">
        <f>COUNTIF(Table1[Restaurant Name], $B491)=D$1</f>
        <v>0</v>
      </c>
      <c r="E491" s="33" t="b">
        <f>COUNTIF(Table1[Restaurant Name], $B491)=E$1</f>
        <v>0</v>
      </c>
      <c r="F491" s="33" t="b">
        <f>COUNTIF(Table1[Restaurant Name], $B491)=F$1</f>
        <v>0</v>
      </c>
      <c r="G491" s="33" t="b">
        <f>COUNTIF(Table1[Restaurant Name], $B491)=G$1</f>
        <v>0</v>
      </c>
      <c r="H491" s="33" t="b">
        <f>COUNTIF(Table1[Restaurant Name], $B491)=H$1</f>
        <v>0</v>
      </c>
      <c r="I491" s="33" t="b">
        <f>COUNTIF(Table1[Restaurant Name], $B491)=I$1</f>
        <v>0</v>
      </c>
      <c r="J491" s="33" t="b">
        <f>COUNTIF(Table1[Restaurant Name], $B491)=J$1</f>
        <v>0</v>
      </c>
      <c r="Q491" s="33" t="e">
        <f t="array" ref="Q491">INDEX(Table1[Phone], MATCH(0, COUNTIF($Q$3:Q490,Table1[Phone]), 0))</f>
        <v>#N/A</v>
      </c>
      <c r="R491" s="33" t="b">
        <f>COUNTIF(Table1[Phone], $Q491)=R$1</f>
        <v>0</v>
      </c>
      <c r="S491" s="33" t="b">
        <f>COUNTIF(Table1[Phone], $Q491)=S$1</f>
        <v>0</v>
      </c>
      <c r="T491" s="33" t="b">
        <f>COUNTIF(Table1[Phone], $Q491)=T$1</f>
        <v>0</v>
      </c>
      <c r="U491" s="33" t="b">
        <f>COUNTIF(Table1[Phone], $Q491)=U$1</f>
        <v>0</v>
      </c>
      <c r="V491" s="33" t="b">
        <f>COUNTIF(Table1[Phone], $Q491)=V$1</f>
        <v>0</v>
      </c>
      <c r="W491" s="33" t="b">
        <f>COUNTIF(Table1[Phone], $Q491)=W$1</f>
        <v>0</v>
      </c>
      <c r="X491" s="33" t="b">
        <f>COUNTIF(Table1[Phone], $Q491)=X$1</f>
        <v>0</v>
      </c>
      <c r="Y491" s="33" t="b">
        <f>COUNTIF(Table1[Phone], $Q491)=Y$1</f>
        <v>0</v>
      </c>
    </row>
    <row r="492" spans="2:25" x14ac:dyDescent="0.25">
      <c r="B492" s="33" t="e">
        <f t="array" ref="B492">INDEX(Table1[Restaurant Name], MATCH(0, COUNTIF($B$3:B491,Table1[Restaurant Name]), 0))</f>
        <v>#N/A</v>
      </c>
      <c r="C492" s="33" t="b">
        <f>COUNTIF(Table1[Restaurant Name], $B492)=C$1</f>
        <v>0</v>
      </c>
      <c r="D492" s="33" t="b">
        <f>COUNTIF(Table1[Restaurant Name], $B492)=D$1</f>
        <v>0</v>
      </c>
      <c r="E492" s="33" t="b">
        <f>COUNTIF(Table1[Restaurant Name], $B492)=E$1</f>
        <v>0</v>
      </c>
      <c r="F492" s="33" t="b">
        <f>COUNTIF(Table1[Restaurant Name], $B492)=F$1</f>
        <v>0</v>
      </c>
      <c r="G492" s="33" t="b">
        <f>COUNTIF(Table1[Restaurant Name], $B492)=G$1</f>
        <v>0</v>
      </c>
      <c r="H492" s="33" t="b">
        <f>COUNTIF(Table1[Restaurant Name], $B492)=H$1</f>
        <v>0</v>
      </c>
      <c r="I492" s="33" t="b">
        <f>COUNTIF(Table1[Restaurant Name], $B492)=I$1</f>
        <v>0</v>
      </c>
      <c r="J492" s="33" t="b">
        <f>COUNTIF(Table1[Restaurant Name], $B492)=J$1</f>
        <v>0</v>
      </c>
      <c r="Q492" s="33" t="e">
        <f t="array" ref="Q492">INDEX(Table1[Phone], MATCH(0, COUNTIF($Q$3:Q491,Table1[Phone]), 0))</f>
        <v>#N/A</v>
      </c>
      <c r="R492" s="33" t="b">
        <f>COUNTIF(Table1[Phone], $Q492)=R$1</f>
        <v>0</v>
      </c>
      <c r="S492" s="33" t="b">
        <f>COUNTIF(Table1[Phone], $Q492)=S$1</f>
        <v>0</v>
      </c>
      <c r="T492" s="33" t="b">
        <f>COUNTIF(Table1[Phone], $Q492)=T$1</f>
        <v>0</v>
      </c>
      <c r="U492" s="33" t="b">
        <f>COUNTIF(Table1[Phone], $Q492)=U$1</f>
        <v>0</v>
      </c>
      <c r="V492" s="33" t="b">
        <f>COUNTIF(Table1[Phone], $Q492)=V$1</f>
        <v>0</v>
      </c>
      <c r="W492" s="33" t="b">
        <f>COUNTIF(Table1[Phone], $Q492)=W$1</f>
        <v>0</v>
      </c>
      <c r="X492" s="33" t="b">
        <f>COUNTIF(Table1[Phone], $Q492)=X$1</f>
        <v>0</v>
      </c>
      <c r="Y492" s="33" t="b">
        <f>COUNTIF(Table1[Phone], $Q492)=Y$1</f>
        <v>0</v>
      </c>
    </row>
    <row r="493" spans="2:25" x14ac:dyDescent="0.25">
      <c r="B493" s="33" t="e">
        <f t="array" ref="B493">INDEX(Table1[Restaurant Name], MATCH(0, COUNTIF($B$3:B492,Table1[Restaurant Name]), 0))</f>
        <v>#N/A</v>
      </c>
      <c r="C493" s="33" t="b">
        <f>COUNTIF(Table1[Restaurant Name], $B493)=C$1</f>
        <v>0</v>
      </c>
      <c r="D493" s="33" t="b">
        <f>COUNTIF(Table1[Restaurant Name], $B493)=D$1</f>
        <v>0</v>
      </c>
      <c r="E493" s="33" t="b">
        <f>COUNTIF(Table1[Restaurant Name], $B493)=E$1</f>
        <v>0</v>
      </c>
      <c r="F493" s="33" t="b">
        <f>COUNTIF(Table1[Restaurant Name], $B493)=F$1</f>
        <v>0</v>
      </c>
      <c r="G493" s="33" t="b">
        <f>COUNTIF(Table1[Restaurant Name], $B493)=G$1</f>
        <v>0</v>
      </c>
      <c r="H493" s="33" t="b">
        <f>COUNTIF(Table1[Restaurant Name], $B493)=H$1</f>
        <v>0</v>
      </c>
      <c r="I493" s="33" t="b">
        <f>COUNTIF(Table1[Restaurant Name], $B493)=I$1</f>
        <v>0</v>
      </c>
      <c r="J493" s="33" t="b">
        <f>COUNTIF(Table1[Restaurant Name], $B493)=J$1</f>
        <v>0</v>
      </c>
      <c r="Q493" s="33" t="e">
        <f t="array" ref="Q493">INDEX(Table1[Phone], MATCH(0, COUNTIF($Q$3:Q492,Table1[Phone]), 0))</f>
        <v>#N/A</v>
      </c>
      <c r="R493" s="33" t="b">
        <f>COUNTIF(Table1[Phone], $Q493)=R$1</f>
        <v>0</v>
      </c>
      <c r="S493" s="33" t="b">
        <f>COUNTIF(Table1[Phone], $Q493)=S$1</f>
        <v>0</v>
      </c>
      <c r="T493" s="33" t="b">
        <f>COUNTIF(Table1[Phone], $Q493)=T$1</f>
        <v>0</v>
      </c>
      <c r="U493" s="33" t="b">
        <f>COUNTIF(Table1[Phone], $Q493)=U$1</f>
        <v>0</v>
      </c>
      <c r="V493" s="33" t="b">
        <f>COUNTIF(Table1[Phone], $Q493)=V$1</f>
        <v>0</v>
      </c>
      <c r="W493" s="33" t="b">
        <f>COUNTIF(Table1[Phone], $Q493)=W$1</f>
        <v>0</v>
      </c>
      <c r="X493" s="33" t="b">
        <f>COUNTIF(Table1[Phone], $Q493)=X$1</f>
        <v>0</v>
      </c>
      <c r="Y493" s="33" t="b">
        <f>COUNTIF(Table1[Phone], $Q493)=Y$1</f>
        <v>0</v>
      </c>
    </row>
    <row r="494" spans="2:25" x14ac:dyDescent="0.25">
      <c r="B494" s="33" t="e">
        <f t="array" ref="B494">INDEX(Table1[Restaurant Name], MATCH(0, COUNTIF($B$3:B493,Table1[Restaurant Name]), 0))</f>
        <v>#N/A</v>
      </c>
      <c r="C494" s="33" t="b">
        <f>COUNTIF(Table1[Restaurant Name], $B494)=C$1</f>
        <v>0</v>
      </c>
      <c r="D494" s="33" t="b">
        <f>COUNTIF(Table1[Restaurant Name], $B494)=D$1</f>
        <v>0</v>
      </c>
      <c r="E494" s="33" t="b">
        <f>COUNTIF(Table1[Restaurant Name], $B494)=E$1</f>
        <v>0</v>
      </c>
      <c r="F494" s="33" t="b">
        <f>COUNTIF(Table1[Restaurant Name], $B494)=F$1</f>
        <v>0</v>
      </c>
      <c r="G494" s="33" t="b">
        <f>COUNTIF(Table1[Restaurant Name], $B494)=G$1</f>
        <v>0</v>
      </c>
      <c r="H494" s="33" t="b">
        <f>COUNTIF(Table1[Restaurant Name], $B494)=H$1</f>
        <v>0</v>
      </c>
      <c r="I494" s="33" t="b">
        <f>COUNTIF(Table1[Restaurant Name], $B494)=I$1</f>
        <v>0</v>
      </c>
      <c r="J494" s="33" t="b">
        <f>COUNTIF(Table1[Restaurant Name], $B494)=J$1</f>
        <v>0</v>
      </c>
      <c r="Q494" s="33" t="e">
        <f t="array" ref="Q494">INDEX(Table1[Phone], MATCH(0, COUNTIF($Q$3:Q493,Table1[Phone]), 0))</f>
        <v>#N/A</v>
      </c>
      <c r="R494" s="33" t="b">
        <f>COUNTIF(Table1[Phone], $Q494)=R$1</f>
        <v>0</v>
      </c>
      <c r="S494" s="33" t="b">
        <f>COUNTIF(Table1[Phone], $Q494)=S$1</f>
        <v>0</v>
      </c>
      <c r="T494" s="33" t="b">
        <f>COUNTIF(Table1[Phone], $Q494)=T$1</f>
        <v>0</v>
      </c>
      <c r="U494" s="33" t="b">
        <f>COUNTIF(Table1[Phone], $Q494)=U$1</f>
        <v>0</v>
      </c>
      <c r="V494" s="33" t="b">
        <f>COUNTIF(Table1[Phone], $Q494)=V$1</f>
        <v>0</v>
      </c>
      <c r="W494" s="33" t="b">
        <f>COUNTIF(Table1[Phone], $Q494)=W$1</f>
        <v>0</v>
      </c>
      <c r="X494" s="33" t="b">
        <f>COUNTIF(Table1[Phone], $Q494)=X$1</f>
        <v>0</v>
      </c>
      <c r="Y494" s="33" t="b">
        <f>COUNTIF(Table1[Phone], $Q494)=Y$1</f>
        <v>0</v>
      </c>
    </row>
    <row r="495" spans="2:25" x14ac:dyDescent="0.25">
      <c r="B495" s="33" t="e">
        <f t="array" ref="B495">INDEX(Table1[Restaurant Name], MATCH(0, COUNTIF($B$3:B494,Table1[Restaurant Name]), 0))</f>
        <v>#N/A</v>
      </c>
      <c r="C495" s="33" t="b">
        <f>COUNTIF(Table1[Restaurant Name], $B495)=C$1</f>
        <v>0</v>
      </c>
      <c r="D495" s="33" t="b">
        <f>COUNTIF(Table1[Restaurant Name], $B495)=D$1</f>
        <v>0</v>
      </c>
      <c r="E495" s="33" t="b">
        <f>COUNTIF(Table1[Restaurant Name], $B495)=E$1</f>
        <v>0</v>
      </c>
      <c r="F495" s="33" t="b">
        <f>COUNTIF(Table1[Restaurant Name], $B495)=F$1</f>
        <v>0</v>
      </c>
      <c r="G495" s="33" t="b">
        <f>COUNTIF(Table1[Restaurant Name], $B495)=G$1</f>
        <v>0</v>
      </c>
      <c r="H495" s="33" t="b">
        <f>COUNTIF(Table1[Restaurant Name], $B495)=H$1</f>
        <v>0</v>
      </c>
      <c r="I495" s="33" t="b">
        <f>COUNTIF(Table1[Restaurant Name], $B495)=I$1</f>
        <v>0</v>
      </c>
      <c r="J495" s="33" t="b">
        <f>COUNTIF(Table1[Restaurant Name], $B495)=J$1</f>
        <v>0</v>
      </c>
      <c r="Q495" s="33" t="e">
        <f t="array" ref="Q495">INDEX(Table1[Phone], MATCH(0, COUNTIF($Q$3:Q494,Table1[Phone]), 0))</f>
        <v>#N/A</v>
      </c>
      <c r="R495" s="33" t="b">
        <f>COUNTIF(Table1[Phone], $Q495)=R$1</f>
        <v>0</v>
      </c>
      <c r="S495" s="33" t="b">
        <f>COUNTIF(Table1[Phone], $Q495)=S$1</f>
        <v>0</v>
      </c>
      <c r="T495" s="33" t="b">
        <f>COUNTIF(Table1[Phone], $Q495)=T$1</f>
        <v>0</v>
      </c>
      <c r="U495" s="33" t="b">
        <f>COUNTIF(Table1[Phone], $Q495)=U$1</f>
        <v>0</v>
      </c>
      <c r="V495" s="33" t="b">
        <f>COUNTIF(Table1[Phone], $Q495)=V$1</f>
        <v>0</v>
      </c>
      <c r="W495" s="33" t="b">
        <f>COUNTIF(Table1[Phone], $Q495)=W$1</f>
        <v>0</v>
      </c>
      <c r="X495" s="33" t="b">
        <f>COUNTIF(Table1[Phone], $Q495)=X$1</f>
        <v>0</v>
      </c>
      <c r="Y495" s="33" t="b">
        <f>COUNTIF(Table1[Phone], $Q495)=Y$1</f>
        <v>0</v>
      </c>
    </row>
    <row r="496" spans="2:25" x14ac:dyDescent="0.25">
      <c r="B496" s="33" t="e">
        <f t="array" ref="B496">INDEX(Table1[Restaurant Name], MATCH(0, COUNTIF($B$3:B495,Table1[Restaurant Name]), 0))</f>
        <v>#N/A</v>
      </c>
      <c r="C496" s="33" t="b">
        <f>COUNTIF(Table1[Restaurant Name], $B496)=C$1</f>
        <v>0</v>
      </c>
      <c r="D496" s="33" t="b">
        <f>COUNTIF(Table1[Restaurant Name], $B496)=D$1</f>
        <v>0</v>
      </c>
      <c r="E496" s="33" t="b">
        <f>COUNTIF(Table1[Restaurant Name], $B496)=E$1</f>
        <v>0</v>
      </c>
      <c r="F496" s="33" t="b">
        <f>COUNTIF(Table1[Restaurant Name], $B496)=F$1</f>
        <v>0</v>
      </c>
      <c r="G496" s="33" t="b">
        <f>COUNTIF(Table1[Restaurant Name], $B496)=G$1</f>
        <v>0</v>
      </c>
      <c r="H496" s="33" t="b">
        <f>COUNTIF(Table1[Restaurant Name], $B496)=H$1</f>
        <v>0</v>
      </c>
      <c r="I496" s="33" t="b">
        <f>COUNTIF(Table1[Restaurant Name], $B496)=I$1</f>
        <v>0</v>
      </c>
      <c r="J496" s="33" t="b">
        <f>COUNTIF(Table1[Restaurant Name], $B496)=J$1</f>
        <v>0</v>
      </c>
      <c r="Q496" s="33" t="e">
        <f t="array" ref="Q496">INDEX(Table1[Phone], MATCH(0, COUNTIF($Q$3:Q495,Table1[Phone]), 0))</f>
        <v>#N/A</v>
      </c>
      <c r="R496" s="33" t="b">
        <f>COUNTIF(Table1[Phone], $Q496)=R$1</f>
        <v>0</v>
      </c>
      <c r="S496" s="33" t="b">
        <f>COUNTIF(Table1[Phone], $Q496)=S$1</f>
        <v>0</v>
      </c>
      <c r="T496" s="33" t="b">
        <f>COUNTIF(Table1[Phone], $Q496)=T$1</f>
        <v>0</v>
      </c>
      <c r="U496" s="33" t="b">
        <f>COUNTIF(Table1[Phone], $Q496)=U$1</f>
        <v>0</v>
      </c>
      <c r="V496" s="33" t="b">
        <f>COUNTIF(Table1[Phone], $Q496)=V$1</f>
        <v>0</v>
      </c>
      <c r="W496" s="33" t="b">
        <f>COUNTIF(Table1[Phone], $Q496)=W$1</f>
        <v>0</v>
      </c>
      <c r="X496" s="33" t="b">
        <f>COUNTIF(Table1[Phone], $Q496)=X$1</f>
        <v>0</v>
      </c>
      <c r="Y496" s="33" t="b">
        <f>COUNTIF(Table1[Phone], $Q496)=Y$1</f>
        <v>0</v>
      </c>
    </row>
    <row r="497" spans="2:25" x14ac:dyDescent="0.25">
      <c r="B497" s="33" t="e">
        <f t="array" ref="B497">INDEX(Table1[Restaurant Name], MATCH(0, COUNTIF($B$3:B496,Table1[Restaurant Name]), 0))</f>
        <v>#N/A</v>
      </c>
      <c r="C497" s="33" t="b">
        <f>COUNTIF(Table1[Restaurant Name], $B497)=C$1</f>
        <v>0</v>
      </c>
      <c r="D497" s="33" t="b">
        <f>COUNTIF(Table1[Restaurant Name], $B497)=D$1</f>
        <v>0</v>
      </c>
      <c r="E497" s="33" t="b">
        <f>COUNTIF(Table1[Restaurant Name], $B497)=E$1</f>
        <v>0</v>
      </c>
      <c r="F497" s="33" t="b">
        <f>COUNTIF(Table1[Restaurant Name], $B497)=F$1</f>
        <v>0</v>
      </c>
      <c r="G497" s="33" t="b">
        <f>COUNTIF(Table1[Restaurant Name], $B497)=G$1</f>
        <v>0</v>
      </c>
      <c r="H497" s="33" t="b">
        <f>COUNTIF(Table1[Restaurant Name], $B497)=H$1</f>
        <v>0</v>
      </c>
      <c r="I497" s="33" t="b">
        <f>COUNTIF(Table1[Restaurant Name], $B497)=I$1</f>
        <v>0</v>
      </c>
      <c r="J497" s="33" t="b">
        <f>COUNTIF(Table1[Restaurant Name], $B497)=J$1</f>
        <v>0</v>
      </c>
      <c r="Q497" s="33" t="e">
        <f t="array" ref="Q497">INDEX(Table1[Phone], MATCH(0, COUNTIF($Q$3:Q496,Table1[Phone]), 0))</f>
        <v>#N/A</v>
      </c>
      <c r="R497" s="33" t="b">
        <f>COUNTIF(Table1[Phone], $Q497)=R$1</f>
        <v>0</v>
      </c>
      <c r="S497" s="33" t="b">
        <f>COUNTIF(Table1[Phone], $Q497)=S$1</f>
        <v>0</v>
      </c>
      <c r="T497" s="33" t="b">
        <f>COUNTIF(Table1[Phone], $Q497)=T$1</f>
        <v>0</v>
      </c>
      <c r="U497" s="33" t="b">
        <f>COUNTIF(Table1[Phone], $Q497)=U$1</f>
        <v>0</v>
      </c>
      <c r="V497" s="33" t="b">
        <f>COUNTIF(Table1[Phone], $Q497)=V$1</f>
        <v>0</v>
      </c>
      <c r="W497" s="33" t="b">
        <f>COUNTIF(Table1[Phone], $Q497)=W$1</f>
        <v>0</v>
      </c>
      <c r="X497" s="33" t="b">
        <f>COUNTIF(Table1[Phone], $Q497)=X$1</f>
        <v>0</v>
      </c>
      <c r="Y497" s="33" t="b">
        <f>COUNTIF(Table1[Phone], $Q497)=Y$1</f>
        <v>0</v>
      </c>
    </row>
    <row r="498" spans="2:25" x14ac:dyDescent="0.25">
      <c r="B498" s="33" t="e">
        <f t="array" ref="B498">INDEX(Table1[Restaurant Name], MATCH(0, COUNTIF($B$3:B497,Table1[Restaurant Name]), 0))</f>
        <v>#N/A</v>
      </c>
      <c r="C498" s="33" t="b">
        <f>COUNTIF(Table1[Restaurant Name], $B498)=C$1</f>
        <v>0</v>
      </c>
      <c r="D498" s="33" t="b">
        <f>COUNTIF(Table1[Restaurant Name], $B498)=D$1</f>
        <v>0</v>
      </c>
      <c r="E498" s="33" t="b">
        <f>COUNTIF(Table1[Restaurant Name], $B498)=E$1</f>
        <v>0</v>
      </c>
      <c r="F498" s="33" t="b">
        <f>COUNTIF(Table1[Restaurant Name], $B498)=F$1</f>
        <v>0</v>
      </c>
      <c r="G498" s="33" t="b">
        <f>COUNTIF(Table1[Restaurant Name], $B498)=G$1</f>
        <v>0</v>
      </c>
      <c r="H498" s="33" t="b">
        <f>COUNTIF(Table1[Restaurant Name], $B498)=H$1</f>
        <v>0</v>
      </c>
      <c r="I498" s="33" t="b">
        <f>COUNTIF(Table1[Restaurant Name], $B498)=I$1</f>
        <v>0</v>
      </c>
      <c r="J498" s="33" t="b">
        <f>COUNTIF(Table1[Restaurant Name], $B498)=J$1</f>
        <v>0</v>
      </c>
      <c r="Q498" s="33" t="e">
        <f t="array" ref="Q498">INDEX(Table1[Phone], MATCH(0, COUNTIF($Q$3:Q497,Table1[Phone]), 0))</f>
        <v>#N/A</v>
      </c>
      <c r="R498" s="33" t="b">
        <f>COUNTIF(Table1[Phone], $Q498)=R$1</f>
        <v>0</v>
      </c>
      <c r="S498" s="33" t="b">
        <f>COUNTIF(Table1[Phone], $Q498)=S$1</f>
        <v>0</v>
      </c>
      <c r="T498" s="33" t="b">
        <f>COUNTIF(Table1[Phone], $Q498)=T$1</f>
        <v>0</v>
      </c>
      <c r="U498" s="33" t="b">
        <f>COUNTIF(Table1[Phone], $Q498)=U$1</f>
        <v>0</v>
      </c>
      <c r="V498" s="33" t="b">
        <f>COUNTIF(Table1[Phone], $Q498)=V$1</f>
        <v>0</v>
      </c>
      <c r="W498" s="33" t="b">
        <f>COUNTIF(Table1[Phone], $Q498)=W$1</f>
        <v>0</v>
      </c>
      <c r="X498" s="33" t="b">
        <f>COUNTIF(Table1[Phone], $Q498)=X$1</f>
        <v>0</v>
      </c>
      <c r="Y498" s="33" t="b">
        <f>COUNTIF(Table1[Phone], $Q498)=Y$1</f>
        <v>0</v>
      </c>
    </row>
    <row r="499" spans="2:25" x14ac:dyDescent="0.25">
      <c r="B499" s="33" t="e">
        <f t="array" ref="B499">INDEX(Table1[Restaurant Name], MATCH(0, COUNTIF($B$3:B498,Table1[Restaurant Name]), 0))</f>
        <v>#N/A</v>
      </c>
      <c r="C499" s="33" t="b">
        <f>COUNTIF(Table1[Restaurant Name], $B499)=C$1</f>
        <v>0</v>
      </c>
      <c r="D499" s="33" t="b">
        <f>COUNTIF(Table1[Restaurant Name], $B499)=D$1</f>
        <v>0</v>
      </c>
      <c r="E499" s="33" t="b">
        <f>COUNTIF(Table1[Restaurant Name], $B499)=E$1</f>
        <v>0</v>
      </c>
      <c r="F499" s="33" t="b">
        <f>COUNTIF(Table1[Restaurant Name], $B499)=F$1</f>
        <v>0</v>
      </c>
      <c r="G499" s="33" t="b">
        <f>COUNTIF(Table1[Restaurant Name], $B499)=G$1</f>
        <v>0</v>
      </c>
      <c r="H499" s="33" t="b">
        <f>COUNTIF(Table1[Restaurant Name], $B499)=H$1</f>
        <v>0</v>
      </c>
      <c r="I499" s="33" t="b">
        <f>COUNTIF(Table1[Restaurant Name], $B499)=I$1</f>
        <v>0</v>
      </c>
      <c r="J499" s="33" t="b">
        <f>COUNTIF(Table1[Restaurant Name], $B499)=J$1</f>
        <v>0</v>
      </c>
      <c r="Q499" s="33" t="e">
        <f t="array" ref="Q499">INDEX(Table1[Phone], MATCH(0, COUNTIF($Q$3:Q498,Table1[Phone]), 0))</f>
        <v>#N/A</v>
      </c>
      <c r="R499" s="33" t="b">
        <f>COUNTIF(Table1[Phone], $Q499)=R$1</f>
        <v>0</v>
      </c>
      <c r="S499" s="33" t="b">
        <f>COUNTIF(Table1[Phone], $Q499)=S$1</f>
        <v>0</v>
      </c>
      <c r="T499" s="33" t="b">
        <f>COUNTIF(Table1[Phone], $Q499)=T$1</f>
        <v>0</v>
      </c>
      <c r="U499" s="33" t="b">
        <f>COUNTIF(Table1[Phone], $Q499)=U$1</f>
        <v>0</v>
      </c>
      <c r="V499" s="33" t="b">
        <f>COUNTIF(Table1[Phone], $Q499)=V$1</f>
        <v>0</v>
      </c>
      <c r="W499" s="33" t="b">
        <f>COUNTIF(Table1[Phone], $Q499)=W$1</f>
        <v>0</v>
      </c>
      <c r="X499" s="33" t="b">
        <f>COUNTIF(Table1[Phone], $Q499)=X$1</f>
        <v>0</v>
      </c>
      <c r="Y499" s="33" t="b">
        <f>COUNTIF(Table1[Phone], $Q499)=Y$1</f>
        <v>0</v>
      </c>
    </row>
    <row r="500" spans="2:25" x14ac:dyDescent="0.25">
      <c r="B500" s="33" t="e">
        <f t="array" ref="B500">INDEX(Table1[Restaurant Name], MATCH(0, COUNTIF($B$3:B499,Table1[Restaurant Name]), 0))</f>
        <v>#N/A</v>
      </c>
      <c r="C500" s="33" t="b">
        <f>COUNTIF(Table1[Restaurant Name], $B500)=C$1</f>
        <v>0</v>
      </c>
      <c r="D500" s="33" t="b">
        <f>COUNTIF(Table1[Restaurant Name], $B500)=D$1</f>
        <v>0</v>
      </c>
      <c r="E500" s="33" t="b">
        <f>COUNTIF(Table1[Restaurant Name], $B500)=E$1</f>
        <v>0</v>
      </c>
      <c r="F500" s="33" t="b">
        <f>COUNTIF(Table1[Restaurant Name], $B500)=F$1</f>
        <v>0</v>
      </c>
      <c r="G500" s="33" t="b">
        <f>COUNTIF(Table1[Restaurant Name], $B500)=G$1</f>
        <v>0</v>
      </c>
      <c r="H500" s="33" t="b">
        <f>COUNTIF(Table1[Restaurant Name], $B500)=H$1</f>
        <v>0</v>
      </c>
      <c r="I500" s="33" t="b">
        <f>COUNTIF(Table1[Restaurant Name], $B500)=I$1</f>
        <v>0</v>
      </c>
      <c r="J500" s="33" t="b">
        <f>COUNTIF(Table1[Restaurant Name], $B500)=J$1</f>
        <v>0</v>
      </c>
      <c r="Q500" s="33" t="e">
        <f t="array" ref="Q500">INDEX(Table1[Phone], MATCH(0, COUNTIF($Q$3:Q499,Table1[Phone]), 0))</f>
        <v>#N/A</v>
      </c>
      <c r="R500" s="33" t="b">
        <f>COUNTIF(Table1[Phone], $Q500)=R$1</f>
        <v>0</v>
      </c>
      <c r="S500" s="33" t="b">
        <f>COUNTIF(Table1[Phone], $Q500)=S$1</f>
        <v>0</v>
      </c>
      <c r="T500" s="33" t="b">
        <f>COUNTIF(Table1[Phone], $Q500)=T$1</f>
        <v>0</v>
      </c>
      <c r="U500" s="33" t="b">
        <f>COUNTIF(Table1[Phone], $Q500)=U$1</f>
        <v>0</v>
      </c>
      <c r="V500" s="33" t="b">
        <f>COUNTIF(Table1[Phone], $Q500)=V$1</f>
        <v>0</v>
      </c>
      <c r="W500" s="33" t="b">
        <f>COUNTIF(Table1[Phone], $Q500)=W$1</f>
        <v>0</v>
      </c>
      <c r="X500" s="33" t="b">
        <f>COUNTIF(Table1[Phone], $Q500)=X$1</f>
        <v>0</v>
      </c>
      <c r="Y500" s="33" t="b">
        <f>COUNTIF(Table1[Phone], $Q500)=Y$1</f>
        <v>0</v>
      </c>
    </row>
    <row r="501" spans="2:25" x14ac:dyDescent="0.25">
      <c r="B501" s="33" t="e">
        <f t="array" ref="B501">INDEX(Table1[Restaurant Name], MATCH(0, COUNTIF($B$3:B500,Table1[Restaurant Name]), 0))</f>
        <v>#N/A</v>
      </c>
      <c r="C501" s="33" t="b">
        <f>COUNTIF(Table1[Restaurant Name], $B501)=C$1</f>
        <v>0</v>
      </c>
      <c r="D501" s="33" t="b">
        <f>COUNTIF(Table1[Restaurant Name], $B501)=D$1</f>
        <v>0</v>
      </c>
      <c r="E501" s="33" t="b">
        <f>COUNTIF(Table1[Restaurant Name], $B501)=E$1</f>
        <v>0</v>
      </c>
      <c r="F501" s="33" t="b">
        <f>COUNTIF(Table1[Restaurant Name], $B501)=F$1</f>
        <v>0</v>
      </c>
      <c r="G501" s="33" t="b">
        <f>COUNTIF(Table1[Restaurant Name], $B501)=G$1</f>
        <v>0</v>
      </c>
      <c r="H501" s="33" t="b">
        <f>COUNTIF(Table1[Restaurant Name], $B501)=H$1</f>
        <v>0</v>
      </c>
      <c r="I501" s="33" t="b">
        <f>COUNTIF(Table1[Restaurant Name], $B501)=I$1</f>
        <v>0</v>
      </c>
      <c r="J501" s="33" t="b">
        <f>COUNTIF(Table1[Restaurant Name], $B501)=J$1</f>
        <v>0</v>
      </c>
      <c r="Q501" s="33" t="e">
        <f t="array" ref="Q501">INDEX(Table1[Phone], MATCH(0, COUNTIF($Q$3:Q500,Table1[Phone]), 0))</f>
        <v>#N/A</v>
      </c>
      <c r="R501" s="33" t="b">
        <f>COUNTIF(Table1[Phone], $Q501)=R$1</f>
        <v>0</v>
      </c>
      <c r="S501" s="33" t="b">
        <f>COUNTIF(Table1[Phone], $Q501)=S$1</f>
        <v>0</v>
      </c>
      <c r="T501" s="33" t="b">
        <f>COUNTIF(Table1[Phone], $Q501)=T$1</f>
        <v>0</v>
      </c>
      <c r="U501" s="33" t="b">
        <f>COUNTIF(Table1[Phone], $Q501)=U$1</f>
        <v>0</v>
      </c>
      <c r="V501" s="33" t="b">
        <f>COUNTIF(Table1[Phone], $Q501)=V$1</f>
        <v>0</v>
      </c>
      <c r="W501" s="33" t="b">
        <f>COUNTIF(Table1[Phone], $Q501)=W$1</f>
        <v>0</v>
      </c>
      <c r="X501" s="33" t="b">
        <f>COUNTIF(Table1[Phone], $Q501)=X$1</f>
        <v>0</v>
      </c>
      <c r="Y501" s="33" t="b">
        <f>COUNTIF(Table1[Phone], $Q501)=Y$1</f>
        <v>0</v>
      </c>
    </row>
    <row r="502" spans="2:25" x14ac:dyDescent="0.25">
      <c r="B502" s="33" t="e">
        <f t="array" ref="B502">INDEX(Table1[Restaurant Name], MATCH(0, COUNTIF($B$3:B501,Table1[Restaurant Name]), 0))</f>
        <v>#N/A</v>
      </c>
      <c r="C502" s="33" t="b">
        <f>COUNTIF(Table1[Restaurant Name], $B502)=C$1</f>
        <v>0</v>
      </c>
      <c r="D502" s="33" t="b">
        <f>COUNTIF(Table1[Restaurant Name], $B502)=D$1</f>
        <v>0</v>
      </c>
      <c r="E502" s="33" t="b">
        <f>COUNTIF(Table1[Restaurant Name], $B502)=E$1</f>
        <v>0</v>
      </c>
      <c r="F502" s="33" t="b">
        <f>COUNTIF(Table1[Restaurant Name], $B502)=F$1</f>
        <v>0</v>
      </c>
      <c r="G502" s="33" t="b">
        <f>COUNTIF(Table1[Restaurant Name], $B502)=G$1</f>
        <v>0</v>
      </c>
      <c r="H502" s="33" t="b">
        <f>COUNTIF(Table1[Restaurant Name], $B502)=H$1</f>
        <v>0</v>
      </c>
      <c r="I502" s="33" t="b">
        <f>COUNTIF(Table1[Restaurant Name], $B502)=I$1</f>
        <v>0</v>
      </c>
      <c r="J502" s="33" t="b">
        <f>COUNTIF(Table1[Restaurant Name], $B502)=J$1</f>
        <v>0</v>
      </c>
      <c r="Q502" s="33" t="e">
        <f t="array" ref="Q502">INDEX(Table1[Phone], MATCH(0, COUNTIF($Q$3:Q501,Table1[Phone]), 0))</f>
        <v>#N/A</v>
      </c>
      <c r="R502" s="33" t="b">
        <f>COUNTIF(Table1[Phone], $Q502)=R$1</f>
        <v>0</v>
      </c>
      <c r="S502" s="33" t="b">
        <f>COUNTIF(Table1[Phone], $Q502)=S$1</f>
        <v>0</v>
      </c>
      <c r="T502" s="33" t="b">
        <f>COUNTIF(Table1[Phone], $Q502)=T$1</f>
        <v>0</v>
      </c>
      <c r="U502" s="33" t="b">
        <f>COUNTIF(Table1[Phone], $Q502)=U$1</f>
        <v>0</v>
      </c>
      <c r="V502" s="33" t="b">
        <f>COUNTIF(Table1[Phone], $Q502)=V$1</f>
        <v>0</v>
      </c>
      <c r="W502" s="33" t="b">
        <f>COUNTIF(Table1[Phone], $Q502)=W$1</f>
        <v>0</v>
      </c>
      <c r="X502" s="33" t="b">
        <f>COUNTIF(Table1[Phone], $Q502)=X$1</f>
        <v>0</v>
      </c>
      <c r="Y502" s="33" t="b">
        <f>COUNTIF(Table1[Phone], $Q502)=Y$1</f>
        <v>0</v>
      </c>
    </row>
  </sheetData>
  <hyperlinks>
    <hyperlink ref="N4" r:id="rId1"/>
    <hyperlink ref="N3" r:id="rId2"/>
  </hyperlinks>
  <pageMargins left="0.7" right="0.7" top="0.75" bottom="0.75" header="0.3" footer="0.3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Template</vt:lpstr>
      <vt:lpstr>North Georgia</vt:lpstr>
      <vt:lpstr>Controls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Awais Jehangir</dc:creator>
  <cp:lastModifiedBy>P.ISON</cp:lastModifiedBy>
  <dcterms:created xsi:type="dcterms:W3CDTF">2015-06-05T18:17:20Z</dcterms:created>
  <dcterms:modified xsi:type="dcterms:W3CDTF">2023-05-16T06:59:56Z</dcterms:modified>
</cp:coreProperties>
</file>